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a_delovni_zvezek" defaultThemeVersion="124226"/>
  <bookViews>
    <workbookView xWindow="120" yWindow="30" windowWidth="24915" windowHeight="10800" activeTab="7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externalReferences>
    <externalReference r:id="rId9"/>
  </externalReferences>
  <definedNames>
    <definedName name="_xlnm.Print_Titles" localSheetId="7">'t8'!$2:$3</definedName>
  </definedNames>
  <calcPr calcId="145621"/>
</workbook>
</file>

<file path=xl/calcChain.xml><?xml version="1.0" encoding="utf-8"?>
<calcChain xmlns="http://schemas.openxmlformats.org/spreadsheetml/2006/main">
  <c r="D38" i="2" l="1"/>
  <c r="C38" i="2"/>
  <c r="E38" i="2" s="1"/>
  <c r="D37" i="2"/>
  <c r="C37" i="2"/>
  <c r="E37" i="2" s="1"/>
  <c r="D35" i="2"/>
  <c r="C35" i="2"/>
  <c r="D33" i="2"/>
  <c r="C33" i="2"/>
  <c r="E33" i="2" s="1"/>
  <c r="D32" i="2"/>
  <c r="C32" i="2"/>
  <c r="E32" i="2" s="1"/>
  <c r="D31" i="2"/>
  <c r="C31" i="2"/>
  <c r="D30" i="2"/>
  <c r="C30" i="2"/>
  <c r="D29" i="2"/>
  <c r="C29" i="2"/>
  <c r="E29" i="2" s="1"/>
  <c r="D28" i="2"/>
  <c r="C28" i="2"/>
  <c r="E28" i="2" s="1"/>
  <c r="D27" i="2"/>
  <c r="G27" i="2" s="1"/>
  <c r="C27" i="2"/>
  <c r="D26" i="2"/>
  <c r="C26" i="2"/>
  <c r="D25" i="2"/>
  <c r="C25" i="2"/>
  <c r="D24" i="2"/>
  <c r="C24" i="2"/>
  <c r="E24" i="2" s="1"/>
  <c r="D23" i="2"/>
  <c r="C23" i="2"/>
  <c r="D22" i="2"/>
  <c r="C22" i="2"/>
  <c r="D21" i="2"/>
  <c r="C21" i="2"/>
  <c r="D20" i="2"/>
  <c r="C20" i="2"/>
  <c r="E20" i="2" s="1"/>
  <c r="D19" i="2"/>
  <c r="C19" i="2"/>
  <c r="D18" i="2"/>
  <c r="C18" i="2"/>
  <c r="F18" i="2" s="1"/>
  <c r="D17" i="2"/>
  <c r="C17" i="2"/>
  <c r="F17" i="2" s="1"/>
  <c r="F16" i="2"/>
  <c r="D16" i="2"/>
  <c r="G29" i="2" s="1"/>
  <c r="C16" i="2"/>
  <c r="E16" i="2" s="1"/>
  <c r="D15" i="2"/>
  <c r="G15" i="2" s="1"/>
  <c r="C15" i="2"/>
  <c r="D14" i="2"/>
  <c r="C14" i="2"/>
  <c r="D13" i="2"/>
  <c r="C13" i="2"/>
  <c r="E13" i="2" s="1"/>
  <c r="D12" i="2"/>
  <c r="C12" i="2"/>
  <c r="D11" i="2"/>
  <c r="G11" i="2" s="1"/>
  <c r="C11" i="2"/>
  <c r="D10" i="2"/>
  <c r="C10" i="2"/>
  <c r="D9" i="2"/>
  <c r="C9" i="2"/>
  <c r="D8" i="2"/>
  <c r="C8" i="2"/>
  <c r="E8" i="2" s="1"/>
  <c r="D7" i="2"/>
  <c r="G7" i="2" s="1"/>
  <c r="C7" i="2"/>
  <c r="D6" i="2"/>
  <c r="G6" i="2" s="1"/>
  <c r="C6" i="2"/>
  <c r="D5" i="2"/>
  <c r="C5" i="2"/>
  <c r="D4" i="2"/>
  <c r="D34" i="2" s="1"/>
  <c r="D36" i="2" s="1"/>
  <c r="C4" i="2"/>
  <c r="C34" i="2" s="1"/>
  <c r="F4" i="2" l="1"/>
  <c r="F6" i="2"/>
  <c r="F9" i="2"/>
  <c r="G10" i="2"/>
  <c r="E12" i="2"/>
  <c r="G13" i="2"/>
  <c r="F15" i="2"/>
  <c r="E17" i="2"/>
  <c r="F20" i="2"/>
  <c r="F22" i="2"/>
  <c r="G23" i="2"/>
  <c r="F25" i="2"/>
  <c r="G26" i="2"/>
  <c r="F31" i="2"/>
  <c r="G32" i="2"/>
  <c r="G9" i="2"/>
  <c r="F11" i="2"/>
  <c r="G12" i="2"/>
  <c r="G19" i="2"/>
  <c r="F21" i="2"/>
  <c r="G22" i="2"/>
  <c r="G25" i="2"/>
  <c r="F27" i="2"/>
  <c r="G28" i="2"/>
  <c r="F32" i="2"/>
  <c r="E35" i="2"/>
  <c r="G5" i="2"/>
  <c r="F7" i="2"/>
  <c r="G8" i="2"/>
  <c r="E9" i="2"/>
  <c r="F12" i="2"/>
  <c r="F14" i="2"/>
  <c r="G18" i="2"/>
  <c r="G21" i="2"/>
  <c r="F23" i="2"/>
  <c r="G24" i="2"/>
  <c r="E25" i="2"/>
  <c r="F28" i="2"/>
  <c r="G31" i="2"/>
  <c r="F5" i="2"/>
  <c r="E4" i="2"/>
  <c r="E5" i="2"/>
  <c r="F8" i="2"/>
  <c r="F10" i="2"/>
  <c r="F13" i="2"/>
  <c r="G14" i="2"/>
  <c r="G17" i="2"/>
  <c r="F19" i="2"/>
  <c r="G20" i="2"/>
  <c r="E21" i="2"/>
  <c r="F24" i="2"/>
  <c r="F26" i="2"/>
  <c r="F29" i="2"/>
  <c r="G30" i="2"/>
  <c r="C36" i="2"/>
  <c r="E36" i="2" s="1"/>
  <c r="E34" i="2"/>
  <c r="G4" i="2"/>
  <c r="E6" i="2"/>
  <c r="E10" i="2"/>
  <c r="E14" i="2"/>
  <c r="G16" i="2"/>
  <c r="E18" i="2"/>
  <c r="E22" i="2"/>
  <c r="E26" i="2"/>
  <c r="E30" i="2"/>
  <c r="E7" i="2"/>
  <c r="E11" i="2"/>
  <c r="E15" i="2"/>
  <c r="E19" i="2"/>
  <c r="E23" i="2"/>
  <c r="E27" i="2"/>
  <c r="F30" i="2"/>
  <c r="E31" i="2"/>
</calcChain>
</file>

<file path=xl/sharedStrings.xml><?xml version="1.0" encoding="utf-8"?>
<sst xmlns="http://schemas.openxmlformats.org/spreadsheetml/2006/main" count="360" uniqueCount="187">
  <si>
    <t>INCOME STATEMENT ITEMS</t>
  </si>
  <si>
    <t>Value in 1000 EUR</t>
  </si>
  <si>
    <t>Revenues</t>
  </si>
  <si>
    <t>Expenses</t>
  </si>
  <si>
    <t xml:space="preserve">Corporate income tax </t>
  </si>
  <si>
    <t>Net sursplus of revenues</t>
  </si>
  <si>
    <t>Number of non-profit organizations that have submitted annual reports</t>
  </si>
  <si>
    <t>Index</t>
  </si>
  <si>
    <t>Share %</t>
  </si>
  <si>
    <t>I.</t>
  </si>
  <si>
    <t>REVENUES</t>
  </si>
  <si>
    <t>A.</t>
  </si>
  <si>
    <t>OPERATING REVENUES FROM PERFORMANCE OF NON-COMMERCIAL PUBLIC SERVICES</t>
  </si>
  <si>
    <t>1.</t>
  </si>
  <si>
    <t>Revenues from public funds</t>
  </si>
  <si>
    <t>2.</t>
  </si>
  <si>
    <t xml:space="preserve">Other revenues from non-commercial public services </t>
  </si>
  <si>
    <t>3.</t>
  </si>
  <si>
    <t>Increase in inventories of products and work-in-progress</t>
  </si>
  <si>
    <t>4.</t>
  </si>
  <si>
    <t>Decrease in inventories of products and work-in-progress</t>
  </si>
  <si>
    <t>B.</t>
  </si>
  <si>
    <t>OPERATING REVENUES FROM OWN ACTIVITIES</t>
  </si>
  <si>
    <t>Operating revenues from own activities</t>
  </si>
  <si>
    <t>C.</t>
  </si>
  <si>
    <t xml:space="preserve">FINANCIAL REVENUES </t>
  </si>
  <si>
    <t>Č.</t>
  </si>
  <si>
    <t xml:space="preserve">OTHER REVENUES </t>
  </si>
  <si>
    <t>II.</t>
  </si>
  <si>
    <t>EXPENSES</t>
  </si>
  <si>
    <t>E.</t>
  </si>
  <si>
    <t>COSTS OF GOODS, MATERIALS AND SERVICES</t>
  </si>
  <si>
    <t>Cost of goods sold</t>
  </si>
  <si>
    <t>Costs of material</t>
  </si>
  <si>
    <t>Costs of services</t>
  </si>
  <si>
    <t>F.</t>
  </si>
  <si>
    <t xml:space="preserve">LABOR COSTS </t>
  </si>
  <si>
    <t>Salaries, wages and compensations for salaries and wages</t>
  </si>
  <si>
    <t>Employee social benefit contributions</t>
  </si>
  <si>
    <t>Other labor costs</t>
  </si>
  <si>
    <t>G.</t>
  </si>
  <si>
    <t xml:space="preserve">DEPRECIATION </t>
  </si>
  <si>
    <t>Depreciation against long-term deferred revenues</t>
  </si>
  <si>
    <t>Other depreciation cost</t>
  </si>
  <si>
    <t>H.</t>
  </si>
  <si>
    <t xml:space="preserve"> PROVISIONS</t>
  </si>
  <si>
    <t xml:space="preserve">OTHER COSTS </t>
  </si>
  <si>
    <t>Revaluatory expenses</t>
  </si>
  <si>
    <t>Other costs</t>
  </si>
  <si>
    <t>J.</t>
  </si>
  <si>
    <t>FINANCIAL EXPENSES</t>
  </si>
  <si>
    <t>K.</t>
  </si>
  <si>
    <t xml:space="preserve">OTHER EXPENSES </t>
  </si>
  <si>
    <t>III.</t>
  </si>
  <si>
    <t>SURPLUS OF REVENUES (I. - II.)</t>
  </si>
  <si>
    <t>IV.</t>
  </si>
  <si>
    <t>TAX ON REVENUE FROM COMMERCIAL ACTIVITIES</t>
  </si>
  <si>
    <t>V.</t>
  </si>
  <si>
    <t>NET SURPLUS OF REVENUES FOR THE PERIOD (III. - IV.)</t>
  </si>
  <si>
    <t>VI.</t>
  </si>
  <si>
    <t>SURPLUS OF REVENUES FROM PREVIOUS PERIODS USED TO COVER SURPLUS OF EXPENSES OR SELECTED COSTS FOR THE PERIOD</t>
  </si>
  <si>
    <t>VII.</t>
  </si>
  <si>
    <t>Average number of employees based on the number of work hours in the period (two decimal points)</t>
  </si>
  <si>
    <t>LEGAL ORGANIZATIONAL FORM</t>
  </si>
  <si>
    <t>NON-PROFIT ORGANIZATIONS</t>
  </si>
  <si>
    <t>NET SURPLUS OF REVENUES</t>
  </si>
  <si>
    <t>number</t>
  </si>
  <si>
    <t>value in 
1000 EUR</t>
  </si>
  <si>
    <t>TOTAL</t>
  </si>
  <si>
    <t>Student organization</t>
  </si>
  <si>
    <t>Institute</t>
  </si>
  <si>
    <t>Institution</t>
  </si>
  <si>
    <t>Political party</t>
  </si>
  <si>
    <t>Trade Union</t>
  </si>
  <si>
    <t>Religious community and similar religious organizations</t>
  </si>
  <si>
    <t>ORGANIZATIONAL FORM</t>
  </si>
  <si>
    <t>SURPLUS OF REVENUES</t>
  </si>
  <si>
    <t>SURPLUS OF EXPENSES</t>
  </si>
  <si>
    <t>number of organizations</t>
  </si>
  <si>
    <t>SECTIONS OF ECONOMIC ACTIVITIES</t>
  </si>
  <si>
    <t>REGIONS</t>
  </si>
  <si>
    <t>For more information on statistical regions visit Statistical office of Republic of Slovenia on web site:</t>
  </si>
  <si>
    <t>http://www.stat.si/TematskaKartografija/Default.aspx?lang=eng</t>
  </si>
  <si>
    <t>BALANCE SHEET ITEMS</t>
  </si>
  <si>
    <t xml:space="preserve">ASSETS </t>
  </si>
  <si>
    <t xml:space="preserve">LONG-TERM ASSETS </t>
  </si>
  <si>
    <t>Intangible assets and long-term deferred costs and accrued revenues</t>
  </si>
  <si>
    <t xml:space="preserve">Intangible assets and long-term deferred costs and accrued revenues                        </t>
  </si>
  <si>
    <t>Advances for intangible assets</t>
  </si>
  <si>
    <t xml:space="preserve">Tangible assets  </t>
  </si>
  <si>
    <t xml:space="preserve">Land </t>
  </si>
  <si>
    <t xml:space="preserve">Buildings </t>
  </si>
  <si>
    <t>Equipment</t>
  </si>
  <si>
    <t>Other tangible assets</t>
  </si>
  <si>
    <t>5.</t>
  </si>
  <si>
    <t>Fixed assets under construction or manufacturing</t>
  </si>
  <si>
    <t>6.</t>
  </si>
  <si>
    <t xml:space="preserve">Advances for tangible fixed assets </t>
  </si>
  <si>
    <t>Investments in real estate</t>
  </si>
  <si>
    <t xml:space="preserve">Long-term financial investments </t>
  </si>
  <si>
    <t>Long-term capital investments</t>
  </si>
  <si>
    <t>Long-term granted loans</t>
  </si>
  <si>
    <t>Long-term deposits</t>
  </si>
  <si>
    <t xml:space="preserve">Long-term operating receivables </t>
  </si>
  <si>
    <t>Long-term operating receivables due by customers</t>
  </si>
  <si>
    <t xml:space="preserve">Other long-term operating receivables </t>
  </si>
  <si>
    <t>CURRENT ASSETS</t>
  </si>
  <si>
    <t>Assets (disposal groups) intended for sale</t>
  </si>
  <si>
    <t xml:space="preserve">Inventories </t>
  </si>
  <si>
    <t>Material</t>
  </si>
  <si>
    <t>Products</t>
  </si>
  <si>
    <t>Unfinished products and services</t>
  </si>
  <si>
    <t>Merchandise</t>
  </si>
  <si>
    <t>Advances for inventories</t>
  </si>
  <si>
    <t xml:space="preserve">III. </t>
  </si>
  <si>
    <t>Short-term operating receivables</t>
  </si>
  <si>
    <t>Short-term operating receivables due by customers</t>
  </si>
  <si>
    <t>Other short term operating receivables</t>
  </si>
  <si>
    <t xml:space="preserve">IV. </t>
  </si>
  <si>
    <t>Short term financial investments</t>
  </si>
  <si>
    <t>Short-term capital investments</t>
  </si>
  <si>
    <t>Short term granted loans</t>
  </si>
  <si>
    <t>Short-term deposits</t>
  </si>
  <si>
    <t>Cash and bank</t>
  </si>
  <si>
    <t>SHORT-TERM DEFERRED COSTS (EXPENSES) AND ACCRUED REVENUES</t>
  </si>
  <si>
    <t xml:space="preserve">LIABILITIES </t>
  </si>
  <si>
    <t xml:space="preserve">START-UP EQUITY CAPITAL </t>
  </si>
  <si>
    <t>Start-up equity capital</t>
  </si>
  <si>
    <t>Revaluation adjustment surplus</t>
  </si>
  <si>
    <t xml:space="preserve">SURPLUS OF REVENUES OR EXPENSES </t>
  </si>
  <si>
    <t>Surplus of revenues</t>
  </si>
  <si>
    <t>Surplus of expenses</t>
  </si>
  <si>
    <t>PROVISIONS AND LONG-TERM ACCRUED COSTS AND DEFERRED REVENUES</t>
  </si>
  <si>
    <t>Provisions</t>
  </si>
  <si>
    <t>Long-term accrued costs and deferred revenues</t>
  </si>
  <si>
    <t xml:space="preserve">OPERATING LIABILITIES </t>
  </si>
  <si>
    <t>Long-term operating liabilities</t>
  </si>
  <si>
    <t>Short-term liabilities to suppliers</t>
  </si>
  <si>
    <t>Short-term liabilities to employees</t>
  </si>
  <si>
    <t>Other short-term operating liabilities</t>
  </si>
  <si>
    <t>D.</t>
  </si>
  <si>
    <t xml:space="preserve">FINANCIAL LIABILITIES </t>
  </si>
  <si>
    <t>Long-term loans from financial organizations</t>
  </si>
  <si>
    <t>Long-term loans from other legal entities</t>
  </si>
  <si>
    <t>Short-term loans from financial organizations</t>
  </si>
  <si>
    <t>Short-term loans from other legal entities</t>
  </si>
  <si>
    <t>SHORT-TERM ACCRUED COSTS (EXPENSES) AND DEFERRED REVENUES</t>
  </si>
  <si>
    <t>-</t>
  </si>
  <si>
    <t>Other  organisational forms</t>
  </si>
  <si>
    <t>J Information and communication</t>
  </si>
  <si>
    <t>L Real estate activities</t>
  </si>
  <si>
    <t>M Professional, scientific and technical activities</t>
  </si>
  <si>
    <t>N Administrative and support service activities</t>
  </si>
  <si>
    <t>P Education</t>
  </si>
  <si>
    <t>Q Human health and social work activities</t>
  </si>
  <si>
    <t>R Arts, entertainment and recreation</t>
  </si>
  <si>
    <t>S Other service activities</t>
  </si>
  <si>
    <t xml:space="preserve">   Other activities</t>
  </si>
  <si>
    <t>2015</t>
  </si>
  <si>
    <t>2014</t>
  </si>
  <si>
    <r>
      <rPr>
        <u/>
        <sz val="11"/>
        <rFont val="Calibri"/>
        <family val="2"/>
        <charset val="238"/>
      </rPr>
      <t>2015</t>
    </r>
    <r>
      <rPr>
        <sz val="11"/>
        <rFont val="Calibri"/>
        <family val="2"/>
        <charset val="238"/>
      </rPr>
      <t xml:space="preserve">
2014</t>
    </r>
  </si>
  <si>
    <t>Table 2: Income statements of non-profit organizations in 2015</t>
  </si>
  <si>
    <t>Table 1:  Income statement items of non-profit organizations in 2011 - 2015</t>
  </si>
  <si>
    <t xml:space="preserve">Source for the above data are annual reports submitted by non-profit organizations in unified form for a specific year. Therefore, data for year 2014 can differ from data submitted by non-profit organizations for the year 2015 in unified forms as data for previous year, because number of non-profit organizations submitting annual reports differs.  </t>
  </si>
  <si>
    <t>Table 3: Non-profit organizations by legal form in 2015</t>
  </si>
  <si>
    <t>ASSETS (31.12.2015)</t>
  </si>
  <si>
    <r>
      <t xml:space="preserve">index
</t>
    </r>
    <r>
      <rPr>
        <u/>
        <sz val="11"/>
        <rFont val="Calibri"/>
        <family val="2"/>
        <charset val="238"/>
        <scheme val="minor"/>
      </rPr>
      <t>2015</t>
    </r>
    <r>
      <rPr>
        <sz val="11"/>
        <rFont val="Calibri"/>
        <family val="2"/>
        <charset val="238"/>
        <scheme val="minor"/>
      </rPr>
      <t xml:space="preserve">
2014</t>
    </r>
  </si>
  <si>
    <t>Table 4: Surplus of revenues and surplus of expenses of non-profit organizations by legal form in 2015</t>
  </si>
  <si>
    <t>Table 5: Non-profit organizations by sections of economic activities in 2015</t>
  </si>
  <si>
    <t>Table 6: Surplus of revenues and surplus of expenses of non-profit organizations by sections of economic activities in 2015</t>
  </si>
  <si>
    <t>Table 7: Non-profit organizations by regions in 2015</t>
  </si>
  <si>
    <t>01 Pomurska</t>
  </si>
  <si>
    <t>02 Podravska</t>
  </si>
  <si>
    <t>03 Koroška</t>
  </si>
  <si>
    <t>04 Savinjska</t>
  </si>
  <si>
    <t>05 Zasavska</t>
  </si>
  <si>
    <t>06 Posavska</t>
  </si>
  <si>
    <t>07 Jugovzhodna Slovenija</t>
  </si>
  <si>
    <t>08 Osrednjeslovenska</t>
  </si>
  <si>
    <t>09 Gorenjska</t>
  </si>
  <si>
    <t>10 Primorsko-notranjska</t>
  </si>
  <si>
    <t>11 Goriška</t>
  </si>
  <si>
    <t>12 Obalno-kraška</t>
  </si>
  <si>
    <t>Table 8:  Structure od assets and liabilities of non-profit organizations in 2015</t>
  </si>
  <si>
    <t>31.12.14=100</t>
  </si>
  <si>
    <t>share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</si>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</sst>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MS Sans Serif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0"/>
      <name val="Arial CE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2" fillId="0" borderId="0" xfId="0" applyNumberFormat="1" applyFont="1" applyBorder="1"/>
    <xf numFmtId="3" fontId="2" fillId="0" borderId="10" xfId="0" applyNumberFormat="1" applyFont="1" applyBorder="1"/>
    <xf numFmtId="0" fontId="1" fillId="0" borderId="11" xfId="0" applyFont="1" applyBorder="1" applyAlignment="1">
      <alignment vertical="center" wrapText="1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4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3" fontId="1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 wrapText="1"/>
    </xf>
    <xf numFmtId="3" fontId="1" fillId="0" borderId="20" xfId="0" applyNumberFormat="1" applyFont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64" fontId="1" fillId="0" borderId="21" xfId="0" applyNumberFormat="1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2" fillId="0" borderId="22" xfId="0" applyFont="1" applyBorder="1" applyAlignment="1">
      <alignment horizontal="right" vertical="top"/>
    </xf>
    <xf numFmtId="0" fontId="2" fillId="0" borderId="23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5" fontId="1" fillId="0" borderId="20" xfId="0" applyNumberFormat="1" applyFont="1" applyBorder="1" applyAlignment="1">
      <alignment vertical="top"/>
    </xf>
    <xf numFmtId="165" fontId="1" fillId="0" borderId="21" xfId="0" applyNumberFormat="1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 wrapText="1"/>
    </xf>
    <xf numFmtId="3" fontId="2" fillId="0" borderId="26" xfId="0" applyNumberFormat="1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3" fontId="1" fillId="0" borderId="29" xfId="0" applyNumberFormat="1" applyFont="1" applyBorder="1" applyAlignment="1">
      <alignment vertical="top"/>
    </xf>
    <xf numFmtId="3" fontId="2" fillId="0" borderId="0" xfId="0" applyNumberFormat="1" applyFont="1"/>
    <xf numFmtId="0" fontId="2" fillId="0" borderId="31" xfId="0" applyFont="1" applyBorder="1" applyAlignment="1">
      <alignment vertical="top"/>
    </xf>
    <xf numFmtId="0" fontId="2" fillId="0" borderId="32" xfId="0" applyFont="1" applyBorder="1" applyAlignment="1">
      <alignment vertical="top" wrapText="1"/>
    </xf>
    <xf numFmtId="3" fontId="2" fillId="0" borderId="33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2" fillId="0" borderId="9" xfId="0" applyFont="1" applyBorder="1" applyAlignment="1">
      <alignment wrapText="1"/>
    </xf>
    <xf numFmtId="1" fontId="2" fillId="0" borderId="0" xfId="0" applyNumberFormat="1" applyFont="1" applyBorder="1"/>
    <xf numFmtId="0" fontId="2" fillId="0" borderId="36" xfId="0" applyFont="1" applyBorder="1" applyAlignment="1">
      <alignment wrapText="1"/>
    </xf>
    <xf numFmtId="3" fontId="2" fillId="0" borderId="33" xfId="0" applyNumberFormat="1" applyFont="1" applyBorder="1"/>
    <xf numFmtId="1" fontId="2" fillId="0" borderId="33" xfId="0" applyNumberFormat="1" applyFont="1" applyBorder="1"/>
    <xf numFmtId="3" fontId="2" fillId="0" borderId="34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3" fontId="0" fillId="0" borderId="10" xfId="0" applyNumberFormat="1" applyBorder="1"/>
    <xf numFmtId="3" fontId="0" fillId="0" borderId="33" xfId="0" applyNumberFormat="1" applyBorder="1"/>
    <xf numFmtId="1" fontId="0" fillId="0" borderId="33" xfId="0" applyNumberFormat="1" applyBorder="1"/>
    <xf numFmtId="3" fontId="0" fillId="0" borderId="34" xfId="0" applyNumberFormat="1" applyBorder="1"/>
    <xf numFmtId="0" fontId="2" fillId="0" borderId="0" xfId="0" applyFont="1" applyAlignment="1">
      <alignment wrapText="1"/>
    </xf>
    <xf numFmtId="3" fontId="1" fillId="0" borderId="39" xfId="0" applyNumberFormat="1" applyFont="1" applyBorder="1"/>
    <xf numFmtId="1" fontId="1" fillId="0" borderId="39" xfId="0" applyNumberFormat="1" applyFont="1" applyBorder="1"/>
    <xf numFmtId="3" fontId="1" fillId="0" borderId="40" xfId="0" applyNumberFormat="1" applyFont="1" applyBorder="1"/>
    <xf numFmtId="166" fontId="2" fillId="0" borderId="0" xfId="0" applyNumberFormat="1" applyFont="1"/>
    <xf numFmtId="0" fontId="2" fillId="0" borderId="9" xfId="0" applyFont="1" applyBorder="1"/>
    <xf numFmtId="0" fontId="2" fillId="0" borderId="36" xfId="0" applyFont="1" applyBorder="1"/>
    <xf numFmtId="0" fontId="11" fillId="0" borderId="0" xfId="1" applyFont="1"/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3" fontId="1" fillId="0" borderId="33" xfId="0" applyNumberFormat="1" applyFont="1" applyBorder="1" applyAlignment="1">
      <alignment vertical="top"/>
    </xf>
    <xf numFmtId="164" fontId="1" fillId="0" borderId="33" xfId="0" applyNumberFormat="1" applyFont="1" applyBorder="1" applyAlignment="1">
      <alignment vertical="top"/>
    </xf>
    <xf numFmtId="164" fontId="1" fillId="0" borderId="34" xfId="0" applyNumberFormat="1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1" fillId="0" borderId="43" xfId="0" applyFont="1" applyBorder="1" applyAlignment="1">
      <alignment vertical="top" wrapText="1"/>
    </xf>
    <xf numFmtId="3" fontId="1" fillId="0" borderId="39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1" fillId="0" borderId="40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/>
    <xf numFmtId="3" fontId="1" fillId="0" borderId="45" xfId="0" applyNumberFormat="1" applyFont="1" applyBorder="1"/>
    <xf numFmtId="3" fontId="1" fillId="0" borderId="46" xfId="0" applyNumberFormat="1" applyFont="1" applyBorder="1"/>
    <xf numFmtId="165" fontId="1" fillId="0" borderId="0" xfId="0" applyNumberFormat="1" applyFont="1" applyBorder="1" applyAlignment="1">
      <alignment vertical="top"/>
    </xf>
    <xf numFmtId="165" fontId="1" fillId="0" borderId="1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2" fillId="0" borderId="10" xfId="0" applyNumberFormat="1" applyFont="1" applyBorder="1" applyAlignment="1">
      <alignment vertical="top"/>
    </xf>
    <xf numFmtId="165" fontId="1" fillId="0" borderId="20" xfId="0" applyNumberFormat="1" applyFont="1" applyBorder="1" applyAlignment="1">
      <alignment horizontal="right" vertical="top"/>
    </xf>
    <xf numFmtId="165" fontId="1" fillId="0" borderId="21" xfId="0" applyNumberFormat="1" applyFont="1" applyBorder="1" applyAlignment="1">
      <alignment horizontal="right" vertical="top"/>
    </xf>
    <xf numFmtId="165" fontId="2" fillId="0" borderId="26" xfId="0" applyNumberFormat="1" applyFont="1" applyBorder="1" applyAlignment="1">
      <alignment horizontal="right" vertical="top"/>
    </xf>
    <xf numFmtId="165" fontId="2" fillId="0" borderId="27" xfId="0" applyNumberFormat="1" applyFont="1" applyBorder="1" applyAlignment="1">
      <alignment horizontal="right" vertical="top"/>
    </xf>
    <xf numFmtId="165" fontId="1" fillId="0" borderId="29" xfId="0" applyNumberFormat="1" applyFont="1" applyBorder="1" applyAlignment="1">
      <alignment horizontal="right" vertical="top"/>
    </xf>
    <xf numFmtId="165" fontId="1" fillId="0" borderId="30" xfId="0" applyNumberFormat="1" applyFont="1" applyBorder="1" applyAlignment="1">
      <alignment horizontal="right" vertical="top"/>
    </xf>
    <xf numFmtId="165" fontId="2" fillId="0" borderId="33" xfId="0" applyNumberFormat="1" applyFont="1" applyBorder="1" applyAlignment="1">
      <alignment horizontal="right" vertical="top"/>
    </xf>
    <xf numFmtId="165" fontId="2" fillId="0" borderId="34" xfId="0" applyNumberFormat="1" applyFont="1" applyBorder="1" applyAlignment="1">
      <alignment horizontal="right" vertical="top"/>
    </xf>
    <xf numFmtId="3" fontId="2" fillId="0" borderId="47" xfId="0" applyNumberFormat="1" applyFont="1" applyBorder="1"/>
    <xf numFmtId="3" fontId="1" fillId="0" borderId="48" xfId="0" applyNumberFormat="1" applyFont="1" applyBorder="1"/>
    <xf numFmtId="3" fontId="0" fillId="0" borderId="0" xfId="0" applyNumberFormat="1" applyBorder="1" applyAlignment="1">
      <alignment horizontal="right"/>
    </xf>
    <xf numFmtId="3" fontId="9" fillId="0" borderId="39" xfId="0" applyNumberFormat="1" applyFont="1" applyBorder="1"/>
    <xf numFmtId="1" fontId="9" fillId="0" borderId="39" xfId="0" applyNumberFormat="1" applyFont="1" applyBorder="1"/>
    <xf numFmtId="3" fontId="9" fillId="0" borderId="40" xfId="0" applyNumberFormat="1" applyFont="1" applyBorder="1"/>
    <xf numFmtId="3" fontId="0" fillId="0" borderId="47" xfId="0" applyNumberFormat="1" applyBorder="1"/>
    <xf numFmtId="164" fontId="1" fillId="0" borderId="0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165" fontId="2" fillId="0" borderId="0" xfId="0" applyNumberFormat="1" applyFont="1" applyBorder="1"/>
    <xf numFmtId="165" fontId="2" fillId="0" borderId="33" xfId="0" applyNumberFormat="1" applyFont="1" applyBorder="1"/>
    <xf numFmtId="165" fontId="1" fillId="0" borderId="45" xfId="0" applyNumberFormat="1" applyFont="1" applyBorder="1"/>
    <xf numFmtId="3" fontId="0" fillId="0" borderId="0" xfId="0" quotePrefix="1" applyNumberFormat="1" applyBorder="1" applyAlignment="1">
      <alignment horizontal="right"/>
    </xf>
    <xf numFmtId="165" fontId="2" fillId="0" borderId="0" xfId="0" applyNumberFormat="1" applyFont="1"/>
    <xf numFmtId="165" fontId="1" fillId="0" borderId="39" xfId="0" applyNumberFormat="1" applyFont="1" applyBorder="1"/>
    <xf numFmtId="14" fontId="2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I\InformacijePowerPivot\2015\Informacija_POZP_2015_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PO"/>
      <sheetName val="P1"/>
      <sheetName val="P2 PI"/>
      <sheetName val="t2"/>
      <sheetName val="P3 vrorg"/>
      <sheetName val="P4_presezek_vrorg"/>
      <sheetName val="P5_dej"/>
      <sheetName val="P6_presezek_dej"/>
      <sheetName val="P7 regije"/>
      <sheetName val="P8 BS"/>
      <sheetName val="VRORG"/>
      <sheetName val="SKD_2008_V2_ANG"/>
      <sheetName val="regija (2)"/>
    </sheetNames>
    <sheetDataSet>
      <sheetData sheetId="0"/>
      <sheetData sheetId="1">
        <row r="14">
          <cell r="E14">
            <v>151666.24600000001</v>
          </cell>
          <cell r="F14">
            <v>151230.61900000001</v>
          </cell>
        </row>
        <row r="15">
          <cell r="E15">
            <v>106600.272</v>
          </cell>
          <cell r="F15">
            <v>105748.33199999999</v>
          </cell>
        </row>
        <row r="16">
          <cell r="E16">
            <v>44995.826999999997</v>
          </cell>
          <cell r="F16">
            <v>45529.26</v>
          </cell>
        </row>
        <row r="17">
          <cell r="E17">
            <v>70.281000000000006</v>
          </cell>
          <cell r="F17">
            <v>15.242000000000001</v>
          </cell>
        </row>
        <row r="18">
          <cell r="E18">
            <v>0.13400000000000001</v>
          </cell>
          <cell r="F18">
            <v>62.215000000000003</v>
          </cell>
        </row>
        <row r="19">
          <cell r="E19">
            <v>229423.82</v>
          </cell>
          <cell r="F19">
            <v>224435.07800000001</v>
          </cell>
        </row>
        <row r="20">
          <cell r="E20">
            <v>229120.80799999999</v>
          </cell>
          <cell r="F20">
            <v>224442.36499999999</v>
          </cell>
        </row>
        <row r="21">
          <cell r="E21">
            <v>391.30399999999997</v>
          </cell>
          <cell r="F21">
            <v>301.21300000000002</v>
          </cell>
        </row>
        <row r="22">
          <cell r="E22">
            <v>88.292000000000002</v>
          </cell>
          <cell r="F22">
            <v>308.5</v>
          </cell>
        </row>
        <row r="23">
          <cell r="E23">
            <v>5124.0839999999998</v>
          </cell>
          <cell r="F23">
            <v>4052.8389999999999</v>
          </cell>
        </row>
        <row r="24">
          <cell r="E24">
            <v>34540.097999999998</v>
          </cell>
          <cell r="F24">
            <v>34179.228999999999</v>
          </cell>
        </row>
        <row r="25">
          <cell r="E25">
            <v>420754.24800000002</v>
          </cell>
          <cell r="F25">
            <v>413897.76500000001</v>
          </cell>
        </row>
        <row r="26">
          <cell r="E26">
            <v>214868.473</v>
          </cell>
          <cell r="F26">
            <v>212330.446</v>
          </cell>
        </row>
        <row r="27">
          <cell r="E27">
            <v>2250.7080000000001</v>
          </cell>
          <cell r="F27">
            <v>3179.3049999999998</v>
          </cell>
        </row>
        <row r="28">
          <cell r="E28">
            <v>31899.788</v>
          </cell>
          <cell r="F28">
            <v>32003.231</v>
          </cell>
        </row>
        <row r="29">
          <cell r="E29">
            <v>180717.97700000001</v>
          </cell>
          <cell r="F29">
            <v>177147.91</v>
          </cell>
        </row>
        <row r="30">
          <cell r="E30">
            <v>137183.704</v>
          </cell>
          <cell r="F30">
            <v>135092.76800000001</v>
          </cell>
        </row>
        <row r="31">
          <cell r="E31">
            <v>104202.421</v>
          </cell>
          <cell r="F31">
            <v>102778.1</v>
          </cell>
        </row>
        <row r="32">
          <cell r="E32">
            <v>16979.491999999998</v>
          </cell>
          <cell r="F32">
            <v>16715.187999999998</v>
          </cell>
        </row>
        <row r="33">
          <cell r="E33">
            <v>16001.790999999999</v>
          </cell>
          <cell r="F33">
            <v>15599.48</v>
          </cell>
        </row>
        <row r="34">
          <cell r="E34">
            <v>21837.499</v>
          </cell>
          <cell r="F34">
            <v>23875.546999999999</v>
          </cell>
        </row>
        <row r="35">
          <cell r="E35">
            <v>9991.5130000000008</v>
          </cell>
          <cell r="F35">
            <v>11253.977000000001</v>
          </cell>
        </row>
        <row r="36">
          <cell r="E36">
            <v>11845.986000000001</v>
          </cell>
          <cell r="F36">
            <v>12621.57</v>
          </cell>
        </row>
        <row r="37">
          <cell r="E37">
            <v>441.36700000000002</v>
          </cell>
          <cell r="F37">
            <v>330.18200000000002</v>
          </cell>
        </row>
        <row r="38">
          <cell r="E38">
            <v>18750.09</v>
          </cell>
          <cell r="F38">
            <v>22646.091</v>
          </cell>
        </row>
        <row r="39">
          <cell r="E39">
            <v>2460.7800000000002</v>
          </cell>
          <cell r="F39">
            <v>3815.7060000000001</v>
          </cell>
        </row>
        <row r="40">
          <cell r="E40">
            <v>16289.31</v>
          </cell>
          <cell r="F40">
            <v>18830.384999999998</v>
          </cell>
        </row>
        <row r="41">
          <cell r="E41">
            <v>3128.6909999999998</v>
          </cell>
          <cell r="F41">
            <v>2874.098</v>
          </cell>
        </row>
        <row r="42">
          <cell r="E42">
            <v>7236.7340000000004</v>
          </cell>
          <cell r="F42">
            <v>7810.7160000000003</v>
          </cell>
        </row>
        <row r="43">
          <cell r="E43">
            <v>403446.55800000002</v>
          </cell>
          <cell r="F43">
            <v>404959.848</v>
          </cell>
        </row>
        <row r="46">
          <cell r="E46">
            <v>1068.1469999999999</v>
          </cell>
          <cell r="F46">
            <v>940.86300000000006</v>
          </cell>
        </row>
        <row r="49">
          <cell r="E49">
            <v>5142.299</v>
          </cell>
          <cell r="F49">
            <v>6352.1049999999996</v>
          </cell>
        </row>
        <row r="50">
          <cell r="E50">
            <v>5245.7</v>
          </cell>
          <cell r="F50">
            <v>5026.8500000000004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.si/TematskaKartografija/Default.aspx?lang=e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0"/>
  <sheetViews>
    <sheetView workbookViewId="0"/>
  </sheetViews>
  <sheetFormatPr defaultRowHeight="12.75" x14ac:dyDescent="0.2"/>
  <cols>
    <col min="1" max="1" width="34.140625" customWidth="1"/>
  </cols>
  <sheetData>
    <row r="1" spans="1:11" ht="15.75" thickBot="1" x14ac:dyDescent="0.3">
      <c r="A1" s="1" t="s">
        <v>162</v>
      </c>
      <c r="B1" s="2"/>
      <c r="C1" s="2"/>
      <c r="D1" s="2"/>
      <c r="E1" s="2"/>
      <c r="F1" s="2"/>
    </row>
    <row r="2" spans="1:11" ht="21.75" customHeight="1" x14ac:dyDescent="0.2">
      <c r="A2" s="121" t="s">
        <v>0</v>
      </c>
      <c r="B2" s="123" t="s">
        <v>1</v>
      </c>
      <c r="C2" s="124"/>
      <c r="D2" s="124"/>
      <c r="E2" s="124"/>
      <c r="F2" s="125"/>
    </row>
    <row r="3" spans="1:11" ht="24.75" customHeight="1" x14ac:dyDescent="0.2">
      <c r="A3" s="122"/>
      <c r="B3" s="3">
        <v>2011</v>
      </c>
      <c r="C3" s="4">
        <v>2012</v>
      </c>
      <c r="D3" s="4">
        <v>2013</v>
      </c>
      <c r="E3" s="4">
        <v>2014</v>
      </c>
      <c r="F3" s="5">
        <v>2015</v>
      </c>
    </row>
    <row r="4" spans="1:11" ht="18" customHeight="1" x14ac:dyDescent="0.25">
      <c r="A4" s="6" t="s">
        <v>2</v>
      </c>
      <c r="B4" s="7">
        <v>422621</v>
      </c>
      <c r="C4" s="7">
        <v>419122</v>
      </c>
      <c r="D4" s="7">
        <v>413598</v>
      </c>
      <c r="E4" s="7">
        <v>416467</v>
      </c>
      <c r="F4" s="8">
        <v>420754.24800000002</v>
      </c>
    </row>
    <row r="5" spans="1:11" ht="18" customHeight="1" x14ac:dyDescent="0.25">
      <c r="A5" s="6" t="s">
        <v>3</v>
      </c>
      <c r="B5" s="7">
        <v>412900</v>
      </c>
      <c r="C5" s="7">
        <v>410419</v>
      </c>
      <c r="D5" s="7">
        <v>406515</v>
      </c>
      <c r="E5" s="7">
        <v>408895</v>
      </c>
      <c r="F5" s="8">
        <v>403446.55800000002</v>
      </c>
    </row>
    <row r="6" spans="1:11" ht="18" customHeight="1" x14ac:dyDescent="0.25">
      <c r="A6" s="6" t="s">
        <v>4</v>
      </c>
      <c r="B6" s="7">
        <v>990</v>
      </c>
      <c r="C6" s="7">
        <v>768</v>
      </c>
      <c r="D6" s="7">
        <v>875</v>
      </c>
      <c r="E6" s="7">
        <v>1038</v>
      </c>
      <c r="F6" s="8">
        <v>1068.1469999999999</v>
      </c>
    </row>
    <row r="7" spans="1:11" ht="18" customHeight="1" x14ac:dyDescent="0.25">
      <c r="A7" s="6" t="s">
        <v>5</v>
      </c>
      <c r="B7" s="7">
        <v>8731</v>
      </c>
      <c r="C7" s="7">
        <v>7934</v>
      </c>
      <c r="D7" s="7">
        <v>6208</v>
      </c>
      <c r="E7" s="7">
        <v>6534</v>
      </c>
      <c r="F7" s="8">
        <v>16239.543000000001</v>
      </c>
    </row>
    <row r="8" spans="1:11" ht="39" customHeight="1" thickBot="1" x14ac:dyDescent="0.3">
      <c r="A8" s="9" t="s">
        <v>6</v>
      </c>
      <c r="B8" s="10">
        <v>5436</v>
      </c>
      <c r="C8" s="11">
        <v>5555</v>
      </c>
      <c r="D8" s="11">
        <v>5775</v>
      </c>
      <c r="E8" s="11">
        <v>6038</v>
      </c>
      <c r="F8" s="12">
        <v>6234</v>
      </c>
    </row>
    <row r="10" spans="1:11" ht="51" customHeight="1" x14ac:dyDescent="0.2">
      <c r="A10" s="126" t="s">
        <v>163</v>
      </c>
      <c r="B10" s="127"/>
      <c r="C10" s="127"/>
      <c r="D10" s="127"/>
      <c r="E10" s="127"/>
      <c r="F10" s="127"/>
      <c r="G10" s="13"/>
      <c r="H10" s="13"/>
      <c r="I10" s="13"/>
      <c r="J10" s="13"/>
      <c r="K10" s="13"/>
    </row>
  </sheetData>
  <mergeCells count="3">
    <mergeCell ref="A2:A3"/>
    <mergeCell ref="B2:F2"/>
    <mergeCell ref="A10:F10"/>
  </mergeCell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Header>&amp;C&amp;F-&amp;A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8"/>
  <sheetViews>
    <sheetView workbookViewId="0">
      <selection activeCell="J32" sqref="J32"/>
    </sheetView>
  </sheetViews>
  <sheetFormatPr defaultRowHeight="15" x14ac:dyDescent="0.25"/>
  <cols>
    <col min="1" max="1" width="7" style="49" customWidth="1"/>
    <col min="2" max="2" width="55.7109375" style="15" customWidth="1"/>
    <col min="3" max="4" width="9.140625" style="16"/>
    <col min="5" max="16384" width="9.140625" style="2"/>
  </cols>
  <sheetData>
    <row r="1" spans="1:7" ht="15.75" thickBot="1" x14ac:dyDescent="0.3">
      <c r="A1" s="14" t="s">
        <v>161</v>
      </c>
    </row>
    <row r="2" spans="1:7" ht="30" customHeight="1" x14ac:dyDescent="0.25">
      <c r="A2" s="128" t="s">
        <v>0</v>
      </c>
      <c r="B2" s="129"/>
      <c r="C2" s="132" t="s">
        <v>1</v>
      </c>
      <c r="D2" s="129"/>
      <c r="E2" s="17" t="s">
        <v>7</v>
      </c>
      <c r="F2" s="133" t="s">
        <v>186</v>
      </c>
      <c r="G2" s="134"/>
    </row>
    <row r="3" spans="1:7" ht="33.75" customHeight="1" x14ac:dyDescent="0.25">
      <c r="A3" s="130"/>
      <c r="B3" s="131"/>
      <c r="C3" s="18" t="s">
        <v>158</v>
      </c>
      <c r="D3" s="19" t="s">
        <v>159</v>
      </c>
      <c r="E3" s="20" t="s">
        <v>160</v>
      </c>
      <c r="F3" s="19" t="s">
        <v>158</v>
      </c>
      <c r="G3" s="21" t="s">
        <v>159</v>
      </c>
    </row>
    <row r="4" spans="1:7" ht="21.95" customHeight="1" thickBot="1" x14ac:dyDescent="0.3">
      <c r="A4" s="22" t="s">
        <v>9</v>
      </c>
      <c r="B4" s="23" t="s">
        <v>10</v>
      </c>
      <c r="C4" s="24">
        <f>[1]IPO!E25</f>
        <v>420754.24800000002</v>
      </c>
      <c r="D4" s="24">
        <f>[1]IPO!F25</f>
        <v>413897.76500000001</v>
      </c>
      <c r="E4" s="24">
        <f>C4/D4*100</f>
        <v>101.65656439338346</v>
      </c>
      <c r="F4" s="37">
        <f>C4/$C$4</f>
        <v>1</v>
      </c>
      <c r="G4" s="38">
        <f>D4/$D$4</f>
        <v>1</v>
      </c>
    </row>
    <row r="5" spans="1:7" ht="30" customHeight="1" thickTop="1" x14ac:dyDescent="0.25">
      <c r="A5" s="27" t="s">
        <v>11</v>
      </c>
      <c r="B5" s="28" t="s">
        <v>12</v>
      </c>
      <c r="C5" s="29">
        <f>[1]IPO!E14</f>
        <v>151666.24600000001</v>
      </c>
      <c r="D5" s="29">
        <f>[1]IPO!F14</f>
        <v>151230.61900000001</v>
      </c>
      <c r="E5" s="29">
        <f t="shared" ref="E5:E38" si="0">C5/D5*100</f>
        <v>100.28805476224363</v>
      </c>
      <c r="F5" s="93">
        <f t="shared" ref="F5:F15" si="1">C5/$C$4</f>
        <v>0.36046278016425398</v>
      </c>
      <c r="G5" s="94">
        <f t="shared" ref="G5:G15" si="2">D5/$D$4</f>
        <v>0.36538157919262987</v>
      </c>
    </row>
    <row r="6" spans="1:7" ht="18" customHeight="1" x14ac:dyDescent="0.25">
      <c r="A6" s="32" t="s">
        <v>13</v>
      </c>
      <c r="B6" s="33" t="s">
        <v>14</v>
      </c>
      <c r="C6" s="34">
        <f>[1]IPO!E15</f>
        <v>106600.272</v>
      </c>
      <c r="D6" s="34">
        <f>[1]IPO!F15</f>
        <v>105748.33199999999</v>
      </c>
      <c r="E6" s="34">
        <f t="shared" si="0"/>
        <v>100.8056297285143</v>
      </c>
      <c r="F6" s="95">
        <f t="shared" si="1"/>
        <v>0.25335518894155051</v>
      </c>
      <c r="G6" s="96">
        <f t="shared" si="2"/>
        <v>0.25549384640914885</v>
      </c>
    </row>
    <row r="7" spans="1:7" ht="18" customHeight="1" x14ac:dyDescent="0.25">
      <c r="A7" s="32" t="s">
        <v>15</v>
      </c>
      <c r="B7" s="33" t="s">
        <v>16</v>
      </c>
      <c r="C7" s="34">
        <f>[1]IPO!E16</f>
        <v>44995.826999999997</v>
      </c>
      <c r="D7" s="34">
        <f>[1]IPO!F16</f>
        <v>45529.26</v>
      </c>
      <c r="E7" s="34">
        <f t="shared" si="0"/>
        <v>98.828373226360355</v>
      </c>
      <c r="F7" s="95">
        <f t="shared" si="1"/>
        <v>0.10694087395167545</v>
      </c>
      <c r="G7" s="96">
        <f t="shared" si="2"/>
        <v>0.11000122216170943</v>
      </c>
    </row>
    <row r="8" spans="1:7" ht="18" customHeight="1" x14ac:dyDescent="0.25">
      <c r="A8" s="32" t="s">
        <v>17</v>
      </c>
      <c r="B8" s="33" t="s">
        <v>18</v>
      </c>
      <c r="C8" s="34">
        <f>[1]IPO!E17</f>
        <v>70.281000000000006</v>
      </c>
      <c r="D8" s="34">
        <f>[1]IPO!F17</f>
        <v>15.242000000000001</v>
      </c>
      <c r="E8" s="34">
        <f t="shared" si="0"/>
        <v>461.10090539299307</v>
      </c>
      <c r="F8" s="95">
        <f t="shared" si="1"/>
        <v>1.6703574671930586E-4</v>
      </c>
      <c r="G8" s="96">
        <f t="shared" si="2"/>
        <v>3.6825518978098371E-5</v>
      </c>
    </row>
    <row r="9" spans="1:7" ht="18" customHeight="1" x14ac:dyDescent="0.25">
      <c r="A9" s="32" t="s">
        <v>19</v>
      </c>
      <c r="B9" s="33" t="s">
        <v>20</v>
      </c>
      <c r="C9" s="34">
        <f>[1]IPO!E18</f>
        <v>0.13400000000000001</v>
      </c>
      <c r="D9" s="34">
        <f>[1]IPO!F18</f>
        <v>62.215000000000003</v>
      </c>
      <c r="E9" s="34">
        <f t="shared" si="0"/>
        <v>0.21538214257011976</v>
      </c>
      <c r="F9" s="95">
        <f t="shared" si="1"/>
        <v>3.1847569130187366E-7</v>
      </c>
      <c r="G9" s="96">
        <f t="shared" si="2"/>
        <v>1.5031489720656018E-4</v>
      </c>
    </row>
    <row r="10" spans="1:7" ht="18" customHeight="1" x14ac:dyDescent="0.25">
      <c r="A10" s="27" t="s">
        <v>21</v>
      </c>
      <c r="B10" s="28" t="s">
        <v>22</v>
      </c>
      <c r="C10" s="29">
        <f>[1]IPO!E19</f>
        <v>229423.82</v>
      </c>
      <c r="D10" s="29">
        <f>[1]IPO!F19</f>
        <v>224435.07800000001</v>
      </c>
      <c r="E10" s="29">
        <f t="shared" si="0"/>
        <v>102.22279959285152</v>
      </c>
      <c r="F10" s="93">
        <f t="shared" si="1"/>
        <v>0.54526798265385545</v>
      </c>
      <c r="G10" s="94">
        <f t="shared" si="2"/>
        <v>0.54224762001312088</v>
      </c>
    </row>
    <row r="11" spans="1:7" ht="18" customHeight="1" x14ac:dyDescent="0.25">
      <c r="A11" s="32" t="s">
        <v>13</v>
      </c>
      <c r="B11" s="33" t="s">
        <v>23</v>
      </c>
      <c r="C11" s="34">
        <f>[1]IPO!E20</f>
        <v>229120.80799999999</v>
      </c>
      <c r="D11" s="34">
        <f>[1]IPO!F20</f>
        <v>224442.36499999999</v>
      </c>
      <c r="E11" s="34">
        <f t="shared" si="0"/>
        <v>102.08447411432329</v>
      </c>
      <c r="F11" s="95">
        <f t="shared" si="1"/>
        <v>0.54454781880181991</v>
      </c>
      <c r="G11" s="96">
        <f t="shared" si="2"/>
        <v>0.54226522581004999</v>
      </c>
    </row>
    <row r="12" spans="1:7" ht="18" customHeight="1" x14ac:dyDescent="0.25">
      <c r="A12" s="32" t="s">
        <v>15</v>
      </c>
      <c r="B12" s="33" t="s">
        <v>18</v>
      </c>
      <c r="C12" s="34">
        <f>[1]IPO!E21</f>
        <v>391.30399999999997</v>
      </c>
      <c r="D12" s="34">
        <f>[1]IPO!F21</f>
        <v>301.21300000000002</v>
      </c>
      <c r="E12" s="34">
        <f t="shared" si="0"/>
        <v>129.90939966070522</v>
      </c>
      <c r="F12" s="95">
        <f t="shared" si="1"/>
        <v>9.3000605902379371E-4</v>
      </c>
      <c r="G12" s="96">
        <f t="shared" si="2"/>
        <v>7.2774734601429897E-4</v>
      </c>
    </row>
    <row r="13" spans="1:7" ht="18" customHeight="1" x14ac:dyDescent="0.25">
      <c r="A13" s="32" t="s">
        <v>17</v>
      </c>
      <c r="B13" s="33" t="s">
        <v>20</v>
      </c>
      <c r="C13" s="34">
        <f>[1]IPO!E22</f>
        <v>88.292000000000002</v>
      </c>
      <c r="D13" s="34">
        <f>[1]IPO!F22</f>
        <v>308.5</v>
      </c>
      <c r="E13" s="34">
        <f t="shared" si="0"/>
        <v>28.619773095623984</v>
      </c>
      <c r="F13" s="95">
        <f t="shared" si="1"/>
        <v>2.0984220698824649E-4</v>
      </c>
      <c r="G13" s="96">
        <f t="shared" si="2"/>
        <v>7.4535314294340291E-4</v>
      </c>
    </row>
    <row r="14" spans="1:7" ht="18" customHeight="1" x14ac:dyDescent="0.25">
      <c r="A14" s="27" t="s">
        <v>24</v>
      </c>
      <c r="B14" s="28" t="s">
        <v>25</v>
      </c>
      <c r="C14" s="29">
        <f>[1]IPO!E23</f>
        <v>5124.0839999999998</v>
      </c>
      <c r="D14" s="29">
        <f>[1]IPO!F23</f>
        <v>4052.8389999999999</v>
      </c>
      <c r="E14" s="29">
        <f t="shared" si="0"/>
        <v>126.43196534577366</v>
      </c>
      <c r="F14" s="93">
        <f t="shared" si="1"/>
        <v>1.2178329807379627E-2</v>
      </c>
      <c r="G14" s="94">
        <f t="shared" si="2"/>
        <v>9.7918842349873515E-3</v>
      </c>
    </row>
    <row r="15" spans="1:7" ht="18" customHeight="1" x14ac:dyDescent="0.25">
      <c r="A15" s="27" t="s">
        <v>26</v>
      </c>
      <c r="B15" s="28" t="s">
        <v>27</v>
      </c>
      <c r="C15" s="29">
        <f>[1]IPO!E24</f>
        <v>34540.097999999998</v>
      </c>
      <c r="D15" s="29">
        <f>[1]IPO!F24</f>
        <v>34179.228999999999</v>
      </c>
      <c r="E15" s="29">
        <f t="shared" si="0"/>
        <v>101.05581375167942</v>
      </c>
      <c r="F15" s="93">
        <f t="shared" si="1"/>
        <v>8.2090907374510913E-2</v>
      </c>
      <c r="G15" s="94">
        <f t="shared" si="2"/>
        <v>8.2578916559261917E-2</v>
      </c>
    </row>
    <row r="16" spans="1:7" ht="21.95" customHeight="1" thickBot="1" x14ac:dyDescent="0.3">
      <c r="A16" s="22" t="s">
        <v>28</v>
      </c>
      <c r="B16" s="23" t="s">
        <v>29</v>
      </c>
      <c r="C16" s="24">
        <f>[1]IPO!E43</f>
        <v>403446.55800000002</v>
      </c>
      <c r="D16" s="24">
        <f>[1]IPO!F43</f>
        <v>404959.848</v>
      </c>
      <c r="E16" s="24">
        <f t="shared" si="0"/>
        <v>99.626311100353831</v>
      </c>
      <c r="F16" s="37">
        <f>C16/$C$16</f>
        <v>1</v>
      </c>
      <c r="G16" s="38">
        <f>D16/$D$16</f>
        <v>1</v>
      </c>
    </row>
    <row r="17" spans="1:7" ht="18" customHeight="1" thickTop="1" x14ac:dyDescent="0.25">
      <c r="A17" s="27" t="s">
        <v>30</v>
      </c>
      <c r="B17" s="28" t="s">
        <v>31</v>
      </c>
      <c r="C17" s="29">
        <f>[1]IPO!E26</f>
        <v>214868.473</v>
      </c>
      <c r="D17" s="29">
        <f>[1]IPO!F26</f>
        <v>212330.446</v>
      </c>
      <c r="E17" s="29">
        <f t="shared" si="0"/>
        <v>101.19531939380941</v>
      </c>
      <c r="F17" s="93">
        <f t="shared" ref="F17:F32" si="3">C17/$C$16</f>
        <v>0.53258224351984673</v>
      </c>
      <c r="G17" s="94">
        <f t="shared" ref="G17:G32" si="4">D17/$D$16</f>
        <v>0.52432468811080746</v>
      </c>
    </row>
    <row r="18" spans="1:7" ht="18" customHeight="1" x14ac:dyDescent="0.25">
      <c r="A18" s="32" t="s">
        <v>13</v>
      </c>
      <c r="B18" s="33" t="s">
        <v>32</v>
      </c>
      <c r="C18" s="34">
        <f>[1]IPO!E27</f>
        <v>2250.7080000000001</v>
      </c>
      <c r="D18" s="34">
        <f>[1]IPO!F27</f>
        <v>3179.3049999999998</v>
      </c>
      <c r="E18" s="34">
        <f t="shared" si="0"/>
        <v>70.79245306757295</v>
      </c>
      <c r="F18" s="95">
        <f t="shared" si="3"/>
        <v>5.5787017025437109E-3</v>
      </c>
      <c r="G18" s="96">
        <f t="shared" si="4"/>
        <v>7.8509141479132516E-3</v>
      </c>
    </row>
    <row r="19" spans="1:7" ht="18" customHeight="1" x14ac:dyDescent="0.25">
      <c r="A19" s="32" t="s">
        <v>15</v>
      </c>
      <c r="B19" s="33" t="s">
        <v>33</v>
      </c>
      <c r="C19" s="34">
        <f>[1]IPO!E28</f>
        <v>31899.788</v>
      </c>
      <c r="D19" s="34">
        <f>[1]IPO!F28</f>
        <v>32003.231</v>
      </c>
      <c r="E19" s="34">
        <f t="shared" si="0"/>
        <v>99.67677326079982</v>
      </c>
      <c r="F19" s="95">
        <f t="shared" si="3"/>
        <v>7.9068187266577203E-2</v>
      </c>
      <c r="G19" s="96">
        <f t="shared" si="4"/>
        <v>7.9028158366949999E-2</v>
      </c>
    </row>
    <row r="20" spans="1:7" ht="18" customHeight="1" x14ac:dyDescent="0.25">
      <c r="A20" s="32" t="s">
        <v>17</v>
      </c>
      <c r="B20" s="33" t="s">
        <v>34</v>
      </c>
      <c r="C20" s="34">
        <f>[1]IPO!E29</f>
        <v>180717.97700000001</v>
      </c>
      <c r="D20" s="34">
        <f>[1]IPO!F29</f>
        <v>177147.91</v>
      </c>
      <c r="E20" s="34">
        <f t="shared" si="0"/>
        <v>102.01530291833532</v>
      </c>
      <c r="F20" s="95">
        <f t="shared" si="3"/>
        <v>0.44793535455072592</v>
      </c>
      <c r="G20" s="96">
        <f t="shared" si="4"/>
        <v>0.43744561559594425</v>
      </c>
    </row>
    <row r="21" spans="1:7" ht="18" customHeight="1" x14ac:dyDescent="0.25">
      <c r="A21" s="27" t="s">
        <v>35</v>
      </c>
      <c r="B21" s="28" t="s">
        <v>36</v>
      </c>
      <c r="C21" s="29">
        <f>[1]IPO!E30</f>
        <v>137183.704</v>
      </c>
      <c r="D21" s="29">
        <f>[1]IPO!F30</f>
        <v>135092.76800000001</v>
      </c>
      <c r="E21" s="29">
        <f t="shared" si="0"/>
        <v>101.54777789437254</v>
      </c>
      <c r="F21" s="93">
        <f t="shared" si="3"/>
        <v>0.34002943210138875</v>
      </c>
      <c r="G21" s="94">
        <f t="shared" si="4"/>
        <v>0.33359546302476883</v>
      </c>
    </row>
    <row r="22" spans="1:7" ht="18" customHeight="1" x14ac:dyDescent="0.25">
      <c r="A22" s="32" t="s">
        <v>13</v>
      </c>
      <c r="B22" s="33" t="s">
        <v>37</v>
      </c>
      <c r="C22" s="34">
        <f>[1]IPO!E31</f>
        <v>104202.421</v>
      </c>
      <c r="D22" s="34">
        <f>[1]IPO!F31</f>
        <v>102778.1</v>
      </c>
      <c r="E22" s="34">
        <f t="shared" si="0"/>
        <v>101.38582149310018</v>
      </c>
      <c r="F22" s="95">
        <f t="shared" si="3"/>
        <v>0.25828060478830506</v>
      </c>
      <c r="G22" s="96">
        <f t="shared" si="4"/>
        <v>0.25379824816607499</v>
      </c>
    </row>
    <row r="23" spans="1:7" ht="18" customHeight="1" x14ac:dyDescent="0.25">
      <c r="A23" s="32" t="s">
        <v>15</v>
      </c>
      <c r="B23" s="33" t="s">
        <v>38</v>
      </c>
      <c r="C23" s="34">
        <f>[1]IPO!E32</f>
        <v>16979.491999999998</v>
      </c>
      <c r="D23" s="34">
        <f>[1]IPO!F32</f>
        <v>16715.187999999998</v>
      </c>
      <c r="E23" s="34">
        <f t="shared" si="0"/>
        <v>101.58122062402171</v>
      </c>
      <c r="F23" s="95">
        <f t="shared" si="3"/>
        <v>4.2086099542333923E-2</v>
      </c>
      <c r="G23" s="96">
        <f t="shared" si="4"/>
        <v>4.1276161285007197E-2</v>
      </c>
    </row>
    <row r="24" spans="1:7" ht="18" customHeight="1" x14ac:dyDescent="0.25">
      <c r="A24" s="32" t="s">
        <v>17</v>
      </c>
      <c r="B24" s="33" t="s">
        <v>39</v>
      </c>
      <c r="C24" s="34">
        <f>[1]IPO!E33</f>
        <v>16001.790999999999</v>
      </c>
      <c r="D24" s="34">
        <f>[1]IPO!F33</f>
        <v>15599.48</v>
      </c>
      <c r="E24" s="34">
        <f t="shared" si="0"/>
        <v>102.5790026334211</v>
      </c>
      <c r="F24" s="95">
        <f t="shared" si="3"/>
        <v>3.9662727770749744E-2</v>
      </c>
      <c r="G24" s="96">
        <f t="shared" si="4"/>
        <v>3.8521053573686639E-2</v>
      </c>
    </row>
    <row r="25" spans="1:7" ht="18" customHeight="1" x14ac:dyDescent="0.25">
      <c r="A25" s="27" t="s">
        <v>40</v>
      </c>
      <c r="B25" s="28" t="s">
        <v>41</v>
      </c>
      <c r="C25" s="29">
        <f>[1]IPO!E34</f>
        <v>21837.499</v>
      </c>
      <c r="D25" s="29">
        <f>[1]IPO!F34</f>
        <v>23875.546999999999</v>
      </c>
      <c r="E25" s="29">
        <f t="shared" si="0"/>
        <v>91.463868869684958</v>
      </c>
      <c r="F25" s="93">
        <f t="shared" si="3"/>
        <v>5.412736474504759E-2</v>
      </c>
      <c r="G25" s="94">
        <f t="shared" si="4"/>
        <v>5.895781302249007E-2</v>
      </c>
    </row>
    <row r="26" spans="1:7" ht="18" customHeight="1" x14ac:dyDescent="0.25">
      <c r="A26" s="32" t="s">
        <v>13</v>
      </c>
      <c r="B26" s="33" t="s">
        <v>42</v>
      </c>
      <c r="C26" s="34">
        <f>[1]IPO!E35</f>
        <v>9991.5130000000008</v>
      </c>
      <c r="D26" s="34">
        <f>[1]IPO!F35</f>
        <v>11253.977000000001</v>
      </c>
      <c r="E26" s="34">
        <f t="shared" si="0"/>
        <v>88.782063442994414</v>
      </c>
      <c r="F26" s="95">
        <f t="shared" si="3"/>
        <v>2.4765394082256614E-2</v>
      </c>
      <c r="G26" s="96">
        <f t="shared" si="4"/>
        <v>2.7790352687015036E-2</v>
      </c>
    </row>
    <row r="27" spans="1:7" ht="18" customHeight="1" x14ac:dyDescent="0.25">
      <c r="A27" s="32" t="s">
        <v>15</v>
      </c>
      <c r="B27" s="33" t="s">
        <v>43</v>
      </c>
      <c r="C27" s="34">
        <f>[1]IPO!E36</f>
        <v>11845.986000000001</v>
      </c>
      <c r="D27" s="34">
        <f>[1]IPO!F36</f>
        <v>12621.57</v>
      </c>
      <c r="E27" s="34">
        <f t="shared" si="0"/>
        <v>93.855090927673828</v>
      </c>
      <c r="F27" s="95">
        <f t="shared" si="3"/>
        <v>2.9361970662790983E-2</v>
      </c>
      <c r="G27" s="96">
        <f t="shared" si="4"/>
        <v>3.1167460335475038E-2</v>
      </c>
    </row>
    <row r="28" spans="1:7" ht="18" customHeight="1" x14ac:dyDescent="0.25">
      <c r="A28" s="27" t="s">
        <v>44</v>
      </c>
      <c r="B28" s="28" t="s">
        <v>45</v>
      </c>
      <c r="C28" s="29">
        <f>[1]IPO!E37</f>
        <v>441.36700000000002</v>
      </c>
      <c r="D28" s="29">
        <f>[1]IPO!F37</f>
        <v>330.18200000000002</v>
      </c>
      <c r="E28" s="29">
        <f t="shared" si="0"/>
        <v>133.67385260250407</v>
      </c>
      <c r="F28" s="93">
        <f t="shared" si="3"/>
        <v>1.0939912393551762E-3</v>
      </c>
      <c r="G28" s="94">
        <f t="shared" si="4"/>
        <v>8.1534503144124065E-4</v>
      </c>
    </row>
    <row r="29" spans="1:7" ht="18" customHeight="1" x14ac:dyDescent="0.25">
      <c r="A29" s="27" t="s">
        <v>9</v>
      </c>
      <c r="B29" s="28" t="s">
        <v>46</v>
      </c>
      <c r="C29" s="29">
        <f>[1]IPO!E38</f>
        <v>18750.09</v>
      </c>
      <c r="D29" s="29">
        <f>[1]IPO!F38</f>
        <v>22646.091</v>
      </c>
      <c r="E29" s="29">
        <f t="shared" si="0"/>
        <v>82.796143493373748</v>
      </c>
      <c r="F29" s="93">
        <f t="shared" si="3"/>
        <v>4.6474779938511707E-2</v>
      </c>
      <c r="G29" s="94">
        <f t="shared" si="4"/>
        <v>5.5921818204554441E-2</v>
      </c>
    </row>
    <row r="30" spans="1:7" ht="18" customHeight="1" x14ac:dyDescent="0.25">
      <c r="A30" s="32" t="s">
        <v>13</v>
      </c>
      <c r="B30" s="33" t="s">
        <v>47</v>
      </c>
      <c r="C30" s="34">
        <f>[1]IPO!E39</f>
        <v>2460.7800000000002</v>
      </c>
      <c r="D30" s="34">
        <f>[1]IPO!F39</f>
        <v>3815.7060000000001</v>
      </c>
      <c r="E30" s="34">
        <f t="shared" si="0"/>
        <v>64.49081768878419</v>
      </c>
      <c r="F30" s="95">
        <f t="shared" si="3"/>
        <v>6.0993952016812104E-3</v>
      </c>
      <c r="G30" s="96">
        <f t="shared" si="4"/>
        <v>9.4224304430299971E-3</v>
      </c>
    </row>
    <row r="31" spans="1:7" ht="18" customHeight="1" x14ac:dyDescent="0.25">
      <c r="A31" s="32" t="s">
        <v>15</v>
      </c>
      <c r="B31" s="33" t="s">
        <v>48</v>
      </c>
      <c r="C31" s="34">
        <f>[1]IPO!E40</f>
        <v>16289.31</v>
      </c>
      <c r="D31" s="34">
        <f>[1]IPO!F40</f>
        <v>18830.384999999998</v>
      </c>
      <c r="E31" s="34">
        <f t="shared" si="0"/>
        <v>86.505453818389796</v>
      </c>
      <c r="F31" s="95">
        <f t="shared" si="3"/>
        <v>4.0375384736830493E-2</v>
      </c>
      <c r="G31" s="96">
        <f t="shared" si="4"/>
        <v>4.6499387761524444E-2</v>
      </c>
    </row>
    <row r="32" spans="1:7" ht="18" customHeight="1" x14ac:dyDescent="0.25">
      <c r="A32" s="27" t="s">
        <v>49</v>
      </c>
      <c r="B32" s="28" t="s">
        <v>50</v>
      </c>
      <c r="C32" s="29">
        <f>[1]IPO!E41</f>
        <v>3128.6909999999998</v>
      </c>
      <c r="D32" s="29">
        <f>[1]IPO!F41</f>
        <v>2874.098</v>
      </c>
      <c r="E32" s="29">
        <f t="shared" si="0"/>
        <v>108.85818785580727</v>
      </c>
      <c r="F32" s="93">
        <f t="shared" si="3"/>
        <v>7.7549081482063348E-3</v>
      </c>
      <c r="G32" s="94">
        <f t="shared" si="4"/>
        <v>7.097241897423865E-3</v>
      </c>
    </row>
    <row r="33" spans="1:7" ht="18" customHeight="1" x14ac:dyDescent="0.25">
      <c r="A33" s="27" t="s">
        <v>51</v>
      </c>
      <c r="B33" s="28" t="s">
        <v>52</v>
      </c>
      <c r="C33" s="29">
        <f>[1]IPO!E42</f>
        <v>7236.7340000000004</v>
      </c>
      <c r="D33" s="29">
        <f>[1]IPO!F42</f>
        <v>7810.7160000000003</v>
      </c>
      <c r="E33" s="29">
        <f t="shared" si="0"/>
        <v>92.651352321605344</v>
      </c>
      <c r="F33" s="112" t="s">
        <v>147</v>
      </c>
      <c r="G33" s="113" t="s">
        <v>147</v>
      </c>
    </row>
    <row r="34" spans="1:7" ht="21.95" customHeight="1" thickBot="1" x14ac:dyDescent="0.3">
      <c r="A34" s="22" t="s">
        <v>53</v>
      </c>
      <c r="B34" s="23" t="s">
        <v>54</v>
      </c>
      <c r="C34" s="24">
        <f>C4-C16</f>
        <v>17307.690000000002</v>
      </c>
      <c r="D34" s="24">
        <f>D4-D16</f>
        <v>8937.9170000000158</v>
      </c>
      <c r="E34" s="24">
        <f t="shared" si="0"/>
        <v>193.6434406361121</v>
      </c>
      <c r="F34" s="97" t="s">
        <v>147</v>
      </c>
      <c r="G34" s="98" t="s">
        <v>147</v>
      </c>
    </row>
    <row r="35" spans="1:7" ht="21.95" customHeight="1" thickTop="1" x14ac:dyDescent="0.25">
      <c r="A35" s="39" t="s">
        <v>55</v>
      </c>
      <c r="B35" s="40" t="s">
        <v>56</v>
      </c>
      <c r="C35" s="41">
        <f>[1]IPO!E46</f>
        <v>1068.1469999999999</v>
      </c>
      <c r="D35" s="41">
        <f>[1]IPO!F46</f>
        <v>940.86300000000006</v>
      </c>
      <c r="E35" s="41">
        <f t="shared" si="0"/>
        <v>113.52843081298765</v>
      </c>
      <c r="F35" s="99" t="s">
        <v>147</v>
      </c>
      <c r="G35" s="100" t="s">
        <v>147</v>
      </c>
    </row>
    <row r="36" spans="1:7" ht="21.95" customHeight="1" x14ac:dyDescent="0.25">
      <c r="A36" s="42" t="s">
        <v>57</v>
      </c>
      <c r="B36" s="43" t="s">
        <v>58</v>
      </c>
      <c r="C36" s="44">
        <f>C34-C35</f>
        <v>16239.543000000001</v>
      </c>
      <c r="D36" s="44">
        <f>D34-D35</f>
        <v>7997.0540000000155</v>
      </c>
      <c r="E36" s="44">
        <f t="shared" si="0"/>
        <v>203.06906768417434</v>
      </c>
      <c r="F36" s="101" t="s">
        <v>147</v>
      </c>
      <c r="G36" s="102" t="s">
        <v>147</v>
      </c>
    </row>
    <row r="37" spans="1:7" ht="46.5" customHeight="1" x14ac:dyDescent="0.25">
      <c r="A37" s="42" t="s">
        <v>59</v>
      </c>
      <c r="B37" s="43" t="s">
        <v>60</v>
      </c>
      <c r="C37" s="44">
        <f>[1]IPO!E49</f>
        <v>5142.299</v>
      </c>
      <c r="D37" s="44">
        <f>[1]IPO!F49</f>
        <v>6352.1049999999996</v>
      </c>
      <c r="E37" s="44">
        <f t="shared" si="0"/>
        <v>80.954250598817239</v>
      </c>
      <c r="F37" s="101" t="s">
        <v>147</v>
      </c>
      <c r="G37" s="102" t="s">
        <v>147</v>
      </c>
    </row>
    <row r="38" spans="1:7" ht="37.5" customHeight="1" thickBot="1" x14ac:dyDescent="0.3">
      <c r="A38" s="46" t="s">
        <v>61</v>
      </c>
      <c r="B38" s="47" t="s">
        <v>62</v>
      </c>
      <c r="C38" s="48">
        <f>[1]IPO!E50</f>
        <v>5245.7</v>
      </c>
      <c r="D38" s="48">
        <f>[1]IPO!F50</f>
        <v>5026.8500000000004</v>
      </c>
      <c r="E38" s="48">
        <f t="shared" si="0"/>
        <v>104.35362105493499</v>
      </c>
      <c r="F38" s="103" t="s">
        <v>147</v>
      </c>
      <c r="G38" s="104" t="s">
        <v>147</v>
      </c>
    </row>
  </sheetData>
  <mergeCells count="3">
    <mergeCell ref="A2:B3"/>
    <mergeCell ref="C2:D2"/>
    <mergeCell ref="F2:G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/>
  <headerFooter>
    <oddHeader>&amp;C&amp;F-&amp;A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12"/>
  <sheetViews>
    <sheetView workbookViewId="0"/>
  </sheetViews>
  <sheetFormatPr defaultRowHeight="15" x14ac:dyDescent="0.25"/>
  <cols>
    <col min="1" max="1" width="38.85546875" style="2" customWidth="1"/>
    <col min="2" max="12" width="9.140625" style="2"/>
    <col min="13" max="13" width="13.28515625" style="2" customWidth="1"/>
    <col min="14" max="16384" width="9.140625" style="2"/>
  </cols>
  <sheetData>
    <row r="1" spans="1:13" ht="15.75" thickBot="1" x14ac:dyDescent="0.3">
      <c r="A1" s="1" t="s">
        <v>164</v>
      </c>
    </row>
    <row r="2" spans="1:13" ht="30" customHeight="1" x14ac:dyDescent="0.25">
      <c r="A2" s="128" t="s">
        <v>63</v>
      </c>
      <c r="B2" s="136" t="s">
        <v>64</v>
      </c>
      <c r="C2" s="137"/>
      <c r="D2" s="138" t="s">
        <v>165</v>
      </c>
      <c r="E2" s="138"/>
      <c r="F2" s="137"/>
      <c r="G2" s="138" t="s">
        <v>10</v>
      </c>
      <c r="H2" s="138"/>
      <c r="I2" s="137"/>
      <c r="J2" s="138" t="s">
        <v>29</v>
      </c>
      <c r="K2" s="138"/>
      <c r="L2" s="137"/>
      <c r="M2" s="50" t="s">
        <v>65</v>
      </c>
    </row>
    <row r="3" spans="1:13" ht="50.1" customHeight="1" x14ac:dyDescent="0.25">
      <c r="A3" s="135"/>
      <c r="B3" s="51" t="s">
        <v>66</v>
      </c>
      <c r="C3" s="52" t="s">
        <v>185</v>
      </c>
      <c r="D3" s="52" t="s">
        <v>67</v>
      </c>
      <c r="E3" s="52" t="s">
        <v>185</v>
      </c>
      <c r="F3" s="53" t="s">
        <v>166</v>
      </c>
      <c r="G3" s="52" t="s">
        <v>67</v>
      </c>
      <c r="H3" s="52" t="s">
        <v>185</v>
      </c>
      <c r="I3" s="53" t="s">
        <v>166</v>
      </c>
      <c r="J3" s="52" t="s">
        <v>67</v>
      </c>
      <c r="K3" s="52" t="s">
        <v>185</v>
      </c>
      <c r="L3" s="53" t="s">
        <v>166</v>
      </c>
      <c r="M3" s="54" t="s">
        <v>67</v>
      </c>
    </row>
    <row r="4" spans="1:13" ht="18" customHeight="1" x14ac:dyDescent="0.25">
      <c r="A4" s="56" t="s">
        <v>70</v>
      </c>
      <c r="B4" s="7">
        <v>2826</v>
      </c>
      <c r="C4" s="114">
        <v>0.45332050048123196</v>
      </c>
      <c r="D4" s="7">
        <v>295789.848</v>
      </c>
      <c r="E4" s="114">
        <v>0.57301116713306532</v>
      </c>
      <c r="F4" s="57">
        <v>99.817612991038018</v>
      </c>
      <c r="G4" s="7">
        <v>284667.71000000002</v>
      </c>
      <c r="H4" s="114">
        <v>0.67656526666844252</v>
      </c>
      <c r="I4" s="57">
        <v>100.98457650123886</v>
      </c>
      <c r="J4" s="7">
        <v>279247.67599999998</v>
      </c>
      <c r="K4" s="114">
        <v>0.69215530647803902</v>
      </c>
      <c r="L4" s="57">
        <v>101.17990409869668</v>
      </c>
      <c r="M4" s="8">
        <v>4473.5010000000002</v>
      </c>
    </row>
    <row r="5" spans="1:13" ht="18" customHeight="1" x14ac:dyDescent="0.25">
      <c r="A5" s="56" t="s">
        <v>71</v>
      </c>
      <c r="B5" s="7">
        <v>267</v>
      </c>
      <c r="C5" s="114">
        <v>4.2829643888354189E-2</v>
      </c>
      <c r="D5" s="7">
        <v>27191.412</v>
      </c>
      <c r="E5" s="114">
        <v>5.267585358817331E-2</v>
      </c>
      <c r="F5" s="57">
        <v>110.72786085125961</v>
      </c>
      <c r="G5" s="7">
        <v>25658.463</v>
      </c>
      <c r="H5" s="114">
        <v>6.0982065236332442E-2</v>
      </c>
      <c r="I5" s="57">
        <v>121.12785664778262</v>
      </c>
      <c r="J5" s="7">
        <v>24847.07</v>
      </c>
      <c r="K5" s="114">
        <v>6.1587016935214497E-2</v>
      </c>
      <c r="L5" s="57">
        <v>119.22313775490127</v>
      </c>
      <c r="M5" s="8">
        <v>782.41600000000005</v>
      </c>
    </row>
    <row r="6" spans="1:13" ht="18" customHeight="1" x14ac:dyDescent="0.25">
      <c r="A6" s="56" t="s">
        <v>72</v>
      </c>
      <c r="B6" s="7">
        <v>80</v>
      </c>
      <c r="C6" s="114">
        <v>1.2832852101379532E-2</v>
      </c>
      <c r="D6" s="7">
        <v>4769.5770000000002</v>
      </c>
      <c r="E6" s="114">
        <v>9.2397386251776448E-3</v>
      </c>
      <c r="F6" s="57">
        <v>130.48762104347372</v>
      </c>
      <c r="G6" s="7">
        <v>7049.232</v>
      </c>
      <c r="H6" s="114">
        <v>1.6753798763785743E-2</v>
      </c>
      <c r="I6" s="57">
        <v>97.408513077377592</v>
      </c>
      <c r="J6" s="7">
        <v>4832.9110000000001</v>
      </c>
      <c r="K6" s="114">
        <v>1.1979061177168352E-2</v>
      </c>
      <c r="L6" s="57">
        <v>54.485988567990987</v>
      </c>
      <c r="M6" s="8">
        <v>2206.645</v>
      </c>
    </row>
    <row r="7" spans="1:13" ht="30" x14ac:dyDescent="0.25">
      <c r="A7" s="56" t="s">
        <v>74</v>
      </c>
      <c r="B7" s="7">
        <v>57</v>
      </c>
      <c r="C7" s="114">
        <v>9.1434071222329157E-3</v>
      </c>
      <c r="D7" s="7">
        <v>39339.046999999999</v>
      </c>
      <c r="E7" s="114">
        <v>7.6208542611552077E-2</v>
      </c>
      <c r="F7" s="57">
        <v>119.82005783361487</v>
      </c>
      <c r="G7" s="7">
        <v>16540.196</v>
      </c>
      <c r="H7" s="114">
        <v>3.9310823547526012E-2</v>
      </c>
      <c r="I7" s="57">
        <v>119.75699898598737</v>
      </c>
      <c r="J7" s="7">
        <v>10800.977999999999</v>
      </c>
      <c r="K7" s="114">
        <v>2.6771768864613781E-2</v>
      </c>
      <c r="L7" s="57">
        <v>100.97720253407391</v>
      </c>
      <c r="M7" s="8">
        <v>5739.1540000000005</v>
      </c>
    </row>
    <row r="8" spans="1:13" ht="18" customHeight="1" x14ac:dyDescent="0.25">
      <c r="A8" s="56" t="s">
        <v>69</v>
      </c>
      <c r="B8" s="7">
        <v>4</v>
      </c>
      <c r="C8" s="114">
        <v>6.4164260506897658E-4</v>
      </c>
      <c r="D8" s="7">
        <v>18200.705999999998</v>
      </c>
      <c r="E8" s="114">
        <v>3.5258842919131506E-2</v>
      </c>
      <c r="F8" s="57">
        <v>105.6637522018717</v>
      </c>
      <c r="G8" s="7">
        <v>18386.274000000001</v>
      </c>
      <c r="H8" s="114">
        <v>4.3698368079221388E-2</v>
      </c>
      <c r="I8" s="57">
        <v>95.24787234053575</v>
      </c>
      <c r="J8" s="7">
        <v>18151.292000000001</v>
      </c>
      <c r="K8" s="114">
        <v>4.4990573447896413E-2</v>
      </c>
      <c r="L8" s="57">
        <v>95.516877920227245</v>
      </c>
      <c r="M8" s="8">
        <v>233.00899999999999</v>
      </c>
    </row>
    <row r="9" spans="1:13" x14ac:dyDescent="0.25">
      <c r="A9" s="56" t="s">
        <v>73</v>
      </c>
      <c r="B9" s="7">
        <v>2797</v>
      </c>
      <c r="C9" s="114">
        <v>0.44866859159448186</v>
      </c>
      <c r="D9" s="7">
        <v>83072.748999999996</v>
      </c>
      <c r="E9" s="114">
        <v>0.16093051598390956</v>
      </c>
      <c r="F9" s="57">
        <v>102.58328948445185</v>
      </c>
      <c r="G9" s="7">
        <v>39576.281000000003</v>
      </c>
      <c r="H9" s="114">
        <v>9.4060324258449318E-2</v>
      </c>
      <c r="I9" s="57">
        <v>96.200075387304281</v>
      </c>
      <c r="J9" s="7">
        <v>38099.436999999998</v>
      </c>
      <c r="K9" s="114">
        <v>9.4434904064790645E-2</v>
      </c>
      <c r="L9" s="57">
        <v>97.3737676765072</v>
      </c>
      <c r="M9" s="8">
        <v>1448.855</v>
      </c>
    </row>
    <row r="10" spans="1:13" ht="18" customHeight="1" thickBot="1" x14ac:dyDescent="0.3">
      <c r="A10" s="58" t="s">
        <v>148</v>
      </c>
      <c r="B10" s="105">
        <v>203</v>
      </c>
      <c r="C10" s="115">
        <v>3.2563362207250562E-2</v>
      </c>
      <c r="D10" s="59">
        <v>47839.25</v>
      </c>
      <c r="E10" s="115">
        <v>9.2675339138990648E-2</v>
      </c>
      <c r="F10" s="60">
        <v>104.0270471083561</v>
      </c>
      <c r="G10" s="59">
        <v>28876.092000000001</v>
      </c>
      <c r="H10" s="115">
        <v>6.8629353446242561E-2</v>
      </c>
      <c r="I10" s="60">
        <v>98.448563857682203</v>
      </c>
      <c r="J10" s="59">
        <v>27467.194</v>
      </c>
      <c r="K10" s="115">
        <v>6.8081369032277128E-2</v>
      </c>
      <c r="L10" s="60">
        <v>90.260273207343815</v>
      </c>
      <c r="M10" s="61">
        <v>1355.963</v>
      </c>
    </row>
    <row r="11" spans="1:13" ht="21.95" customHeight="1" thickBot="1" x14ac:dyDescent="0.3">
      <c r="A11" s="90" t="s">
        <v>68</v>
      </c>
      <c r="B11" s="106">
        <v>6234</v>
      </c>
      <c r="C11" s="116">
        <v>1</v>
      </c>
      <c r="D11" s="91">
        <v>516202.58899999998</v>
      </c>
      <c r="E11" s="116">
        <v>1</v>
      </c>
      <c r="F11" s="91">
        <v>102.91787561168688</v>
      </c>
      <c r="G11" s="91">
        <v>420754.24800000002</v>
      </c>
      <c r="H11" s="116">
        <v>1</v>
      </c>
      <c r="I11" s="91">
        <v>101.65656439338346</v>
      </c>
      <c r="J11" s="91">
        <v>403446.55800000002</v>
      </c>
      <c r="K11" s="116">
        <v>1</v>
      </c>
      <c r="L11" s="91">
        <v>99.626311100353831</v>
      </c>
      <c r="M11" s="92">
        <v>16239.543</v>
      </c>
    </row>
    <row r="12" spans="1:13" ht="15.75" thickTop="1" x14ac:dyDescent="0.25"/>
  </sheetData>
  <mergeCells count="5">
    <mergeCell ref="A2:A3"/>
    <mergeCell ref="B2:C2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70" orientation="landscape"/>
  <headerFooter>
    <oddHeader>&amp;C&amp;F-&amp;A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12"/>
  <sheetViews>
    <sheetView workbookViewId="0"/>
  </sheetViews>
  <sheetFormatPr defaultRowHeight="12.75" x14ac:dyDescent="0.2"/>
  <cols>
    <col min="1" max="1" width="41.28515625" customWidth="1"/>
    <col min="2" max="2" width="13" customWidth="1"/>
    <col min="6" max="6" width="13.42578125" customWidth="1"/>
    <col min="10" max="10" width="14" customWidth="1"/>
  </cols>
  <sheetData>
    <row r="1" spans="1:10" ht="15.75" thickBot="1" x14ac:dyDescent="0.3">
      <c r="A1" s="1" t="s">
        <v>167</v>
      </c>
    </row>
    <row r="2" spans="1:10" ht="30" customHeight="1" x14ac:dyDescent="0.2">
      <c r="A2" s="128" t="s">
        <v>75</v>
      </c>
      <c r="B2" s="139" t="s">
        <v>76</v>
      </c>
      <c r="C2" s="140"/>
      <c r="D2" s="140"/>
      <c r="E2" s="141"/>
      <c r="F2" s="142" t="s">
        <v>77</v>
      </c>
      <c r="G2" s="140"/>
      <c r="H2" s="140"/>
      <c r="I2" s="141"/>
      <c r="J2" s="50" t="s">
        <v>65</v>
      </c>
    </row>
    <row r="3" spans="1:10" ht="50.1" customHeight="1" x14ac:dyDescent="0.2">
      <c r="A3" s="135"/>
      <c r="B3" s="51" t="s">
        <v>78</v>
      </c>
      <c r="C3" s="52" t="s">
        <v>67</v>
      </c>
      <c r="D3" s="52" t="s">
        <v>185</v>
      </c>
      <c r="E3" s="53" t="s">
        <v>166</v>
      </c>
      <c r="F3" s="52" t="s">
        <v>78</v>
      </c>
      <c r="G3" s="52" t="s">
        <v>67</v>
      </c>
      <c r="H3" s="52" t="s">
        <v>185</v>
      </c>
      <c r="I3" s="53" t="s">
        <v>166</v>
      </c>
      <c r="J3" s="54" t="s">
        <v>67</v>
      </c>
    </row>
    <row r="4" spans="1:10" ht="18" customHeight="1" x14ac:dyDescent="0.25">
      <c r="A4" s="56" t="s">
        <v>70</v>
      </c>
      <c r="B4" s="62">
        <v>1331</v>
      </c>
      <c r="C4" s="62">
        <v>9885.4259999999995</v>
      </c>
      <c r="D4" s="114">
        <v>0.38354436287995297</v>
      </c>
      <c r="E4" s="63">
        <v>95.35624028814189</v>
      </c>
      <c r="F4" s="62">
        <v>1088</v>
      </c>
      <c r="G4" s="62">
        <v>5411.9250000000002</v>
      </c>
      <c r="H4" s="114">
        <v>0.56762474072656977</v>
      </c>
      <c r="I4" s="62">
        <v>105.28926349800996</v>
      </c>
      <c r="J4" s="64">
        <v>4473.5010000000002</v>
      </c>
    </row>
    <row r="5" spans="1:10" ht="18" customHeight="1" x14ac:dyDescent="0.25">
      <c r="A5" s="56" t="s">
        <v>71</v>
      </c>
      <c r="B5" s="62">
        <v>106</v>
      </c>
      <c r="C5" s="62">
        <v>1642.165</v>
      </c>
      <c r="D5" s="114">
        <v>6.3714313239384729E-2</v>
      </c>
      <c r="E5" s="63">
        <v>171.39557505683038</v>
      </c>
      <c r="F5" s="62">
        <v>109</v>
      </c>
      <c r="G5" s="62">
        <v>859.74900000000002</v>
      </c>
      <c r="H5" s="114">
        <v>9.017397750614202E-2</v>
      </c>
      <c r="I5" s="62">
        <v>134.06200150629886</v>
      </c>
      <c r="J5" s="64">
        <v>782.41600000000005</v>
      </c>
    </row>
    <row r="6" spans="1:10" ht="18" customHeight="1" x14ac:dyDescent="0.25">
      <c r="A6" s="56" t="s">
        <v>72</v>
      </c>
      <c r="B6" s="62">
        <v>49</v>
      </c>
      <c r="C6" s="62">
        <v>2246.482</v>
      </c>
      <c r="D6" s="114">
        <v>8.7161191375190364E-2</v>
      </c>
      <c r="E6" s="63">
        <v>457.61305974785751</v>
      </c>
      <c r="F6" s="62">
        <v>21</v>
      </c>
      <c r="G6" s="62">
        <v>39.837000000000003</v>
      </c>
      <c r="H6" s="114">
        <v>4.1782668452213147E-3</v>
      </c>
      <c r="I6" s="62">
        <v>1.8694470215410868</v>
      </c>
      <c r="J6" s="64">
        <v>2206.645</v>
      </c>
    </row>
    <row r="7" spans="1:10" ht="30" x14ac:dyDescent="0.25">
      <c r="A7" s="56" t="s">
        <v>74</v>
      </c>
      <c r="B7" s="62">
        <v>23</v>
      </c>
      <c r="C7" s="62">
        <v>5870.28</v>
      </c>
      <c r="D7" s="114">
        <v>0.22776082715372412</v>
      </c>
      <c r="E7" s="63">
        <v>173.59100066742113</v>
      </c>
      <c r="F7" s="62">
        <v>20</v>
      </c>
      <c r="G7" s="62">
        <v>131.126</v>
      </c>
      <c r="H7" s="114">
        <v>1.3753029052049353E-2</v>
      </c>
      <c r="I7" s="62">
        <v>49.166288587508767</v>
      </c>
      <c r="J7" s="64">
        <v>5739.1540000000005</v>
      </c>
    </row>
    <row r="8" spans="1:10" ht="15" x14ac:dyDescent="0.25">
      <c r="A8" s="56" t="s">
        <v>69</v>
      </c>
      <c r="B8" s="62">
        <v>3</v>
      </c>
      <c r="C8" s="62">
        <v>238.303</v>
      </c>
      <c r="D8" s="114">
        <v>9.2459113352708761E-3</v>
      </c>
      <c r="E8" s="63">
        <v>79.594849613386998</v>
      </c>
      <c r="F8" s="107">
        <v>1</v>
      </c>
      <c r="G8" s="107">
        <v>5.2939999999999996</v>
      </c>
      <c r="H8" s="114">
        <v>5.5525628633184318E-4</v>
      </c>
      <c r="I8" s="117" t="s">
        <v>147</v>
      </c>
      <c r="J8" s="64">
        <v>233.00899999999999</v>
      </c>
    </row>
    <row r="9" spans="1:10" ht="18" customHeight="1" x14ac:dyDescent="0.25">
      <c r="A9" s="56" t="s">
        <v>73</v>
      </c>
      <c r="B9" s="62">
        <v>1453</v>
      </c>
      <c r="C9" s="62">
        <v>3971.0410000000002</v>
      </c>
      <c r="D9" s="114">
        <v>0.15407230708268632</v>
      </c>
      <c r="E9" s="63">
        <v>93.400766532247175</v>
      </c>
      <c r="F9" s="62">
        <v>1177</v>
      </c>
      <c r="G9" s="62">
        <v>2522.1860000000001</v>
      </c>
      <c r="H9" s="114">
        <v>0.26453714238726223</v>
      </c>
      <c r="I9" s="62">
        <v>108.9046519841897</v>
      </c>
      <c r="J9" s="64">
        <v>1448.855</v>
      </c>
    </row>
    <row r="10" spans="1:10" ht="18" customHeight="1" thickBot="1" x14ac:dyDescent="0.3">
      <c r="A10" s="58" t="s">
        <v>148</v>
      </c>
      <c r="B10" s="111">
        <v>108</v>
      </c>
      <c r="C10" s="65">
        <v>1920.182</v>
      </c>
      <c r="D10" s="115">
        <v>7.4501086933790595E-2</v>
      </c>
      <c r="E10" s="66">
        <v>65.059884997223364</v>
      </c>
      <c r="F10" s="65">
        <v>56</v>
      </c>
      <c r="G10" s="65">
        <v>564.21900000000005</v>
      </c>
      <c r="H10" s="115">
        <v>5.9177587196423548E-2</v>
      </c>
      <c r="I10" s="65">
        <v>13.408466060874099</v>
      </c>
      <c r="J10" s="67">
        <v>1355.963</v>
      </c>
    </row>
    <row r="11" spans="1:10" ht="21.95" customHeight="1" thickBot="1" x14ac:dyDescent="0.3">
      <c r="A11" s="55" t="s">
        <v>68</v>
      </c>
      <c r="B11" s="108">
        <v>3073</v>
      </c>
      <c r="C11" s="108">
        <v>25773.879000000001</v>
      </c>
      <c r="D11" s="116">
        <v>1</v>
      </c>
      <c r="E11" s="109">
        <v>113.54154726480942</v>
      </c>
      <c r="F11" s="108">
        <v>2472</v>
      </c>
      <c r="G11" s="108">
        <v>9534.3359999999993</v>
      </c>
      <c r="H11" s="116">
        <v>1</v>
      </c>
      <c r="I11" s="109">
        <v>64.846635697719492</v>
      </c>
      <c r="J11" s="110">
        <v>16239.543</v>
      </c>
    </row>
    <row r="12" spans="1:10" ht="13.5" thickTop="1" x14ac:dyDescent="0.2"/>
  </sheetData>
  <mergeCells count="3">
    <mergeCell ref="A2:A3"/>
    <mergeCell ref="B2:E2"/>
    <mergeCell ref="F2:I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/>
  <headerFooter>
    <oddHeader>&amp;C&amp;F-&amp;A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17"/>
  <sheetViews>
    <sheetView zoomScaleNormal="100" workbookViewId="0"/>
  </sheetViews>
  <sheetFormatPr defaultRowHeight="15" x14ac:dyDescent="0.25"/>
  <cols>
    <col min="1" max="1" width="43.7109375" style="68" customWidth="1"/>
    <col min="2" max="12" width="9.140625" style="2"/>
    <col min="13" max="13" width="15.28515625" style="2" customWidth="1"/>
    <col min="14" max="16384" width="9.140625" style="2"/>
  </cols>
  <sheetData>
    <row r="1" spans="1:13" ht="15.75" thickBot="1" x14ac:dyDescent="0.3">
      <c r="A1" s="1" t="s">
        <v>168</v>
      </c>
    </row>
    <row r="2" spans="1:13" ht="30" x14ac:dyDescent="0.25">
      <c r="A2" s="143" t="s">
        <v>79</v>
      </c>
      <c r="B2" s="137" t="s">
        <v>64</v>
      </c>
      <c r="C2" s="137"/>
      <c r="D2" s="138" t="s">
        <v>165</v>
      </c>
      <c r="E2" s="138"/>
      <c r="F2" s="137"/>
      <c r="G2" s="138" t="s">
        <v>10</v>
      </c>
      <c r="H2" s="138"/>
      <c r="I2" s="137"/>
      <c r="J2" s="138" t="s">
        <v>29</v>
      </c>
      <c r="K2" s="138"/>
      <c r="L2" s="137"/>
      <c r="M2" s="50" t="s">
        <v>65</v>
      </c>
    </row>
    <row r="3" spans="1:13" ht="45" x14ac:dyDescent="0.25">
      <c r="A3" s="144"/>
      <c r="B3" s="52" t="s">
        <v>66</v>
      </c>
      <c r="C3" s="52" t="s">
        <v>185</v>
      </c>
      <c r="D3" s="52" t="s">
        <v>67</v>
      </c>
      <c r="E3" s="52" t="s">
        <v>185</v>
      </c>
      <c r="F3" s="53" t="s">
        <v>166</v>
      </c>
      <c r="G3" s="52" t="s">
        <v>67</v>
      </c>
      <c r="H3" s="52" t="s">
        <v>185</v>
      </c>
      <c r="I3" s="53" t="s">
        <v>166</v>
      </c>
      <c r="J3" s="52" t="s">
        <v>67</v>
      </c>
      <c r="K3" s="52" t="s">
        <v>185</v>
      </c>
      <c r="L3" s="53" t="s">
        <v>166</v>
      </c>
      <c r="M3" s="54" t="s">
        <v>67</v>
      </c>
    </row>
    <row r="4" spans="1:13" ht="18" customHeight="1" x14ac:dyDescent="0.25">
      <c r="A4" s="56" t="s">
        <v>149</v>
      </c>
      <c r="B4" s="7">
        <v>232</v>
      </c>
      <c r="C4" s="118">
        <v>3.7215271094000642E-2</v>
      </c>
      <c r="D4" s="7">
        <v>13713.183999999999</v>
      </c>
      <c r="E4" s="118">
        <v>2.6565507985082965E-2</v>
      </c>
      <c r="F4" s="7">
        <v>103.09639898951397</v>
      </c>
      <c r="G4" s="7">
        <v>18253.777999999998</v>
      </c>
      <c r="H4" s="118">
        <v>4.338346692105173E-2</v>
      </c>
      <c r="I4" s="7">
        <v>107.58569725827594</v>
      </c>
      <c r="J4" s="7">
        <v>18255.171999999999</v>
      </c>
      <c r="K4" s="118">
        <v>4.5248054886119507E-2</v>
      </c>
      <c r="L4" s="7">
        <v>107.79775831196736</v>
      </c>
      <c r="M4" s="8">
        <v>-32.585999999999999</v>
      </c>
    </row>
    <row r="5" spans="1:13" ht="18" customHeight="1" x14ac:dyDescent="0.25">
      <c r="A5" s="56" t="s">
        <v>150</v>
      </c>
      <c r="B5" s="7">
        <v>99</v>
      </c>
      <c r="C5" s="118">
        <v>1.5880654475457171E-2</v>
      </c>
      <c r="D5" s="7">
        <v>6464.723</v>
      </c>
      <c r="E5" s="118">
        <v>1.2523615994494751E-2</v>
      </c>
      <c r="F5" s="7">
        <v>101.1134846904653</v>
      </c>
      <c r="G5" s="7">
        <v>2523.7579999999998</v>
      </c>
      <c r="H5" s="118">
        <v>5.9981759233480149E-3</v>
      </c>
      <c r="I5" s="7">
        <v>94.277579209725715</v>
      </c>
      <c r="J5" s="7">
        <v>2288.1039999999998</v>
      </c>
      <c r="K5" s="118">
        <v>5.6713930373896004E-3</v>
      </c>
      <c r="L5" s="7">
        <v>95.344022934862309</v>
      </c>
      <c r="M5" s="8">
        <v>235.10300000000001</v>
      </c>
    </row>
    <row r="6" spans="1:13" ht="18" customHeight="1" x14ac:dyDescent="0.25">
      <c r="A6" s="56" t="s">
        <v>151</v>
      </c>
      <c r="B6" s="7">
        <v>712</v>
      </c>
      <c r="C6" s="118">
        <v>0.11421238370227783</v>
      </c>
      <c r="D6" s="7">
        <v>67074.542000000001</v>
      </c>
      <c r="E6" s="118">
        <v>0.12993840679865323</v>
      </c>
      <c r="F6" s="7">
        <v>89.644992446647805</v>
      </c>
      <c r="G6" s="7">
        <v>72932.078999999998</v>
      </c>
      <c r="H6" s="118">
        <v>0.17333652445976017</v>
      </c>
      <c r="I6" s="7">
        <v>96.167987036719168</v>
      </c>
      <c r="J6" s="7">
        <v>70930.463000000003</v>
      </c>
      <c r="K6" s="118">
        <v>0.17581129791172986</v>
      </c>
      <c r="L6" s="7">
        <v>95.918041226016314</v>
      </c>
      <c r="M6" s="8">
        <v>1589.0070000000001</v>
      </c>
    </row>
    <row r="7" spans="1:13" ht="18" customHeight="1" x14ac:dyDescent="0.25">
      <c r="A7" s="56" t="s">
        <v>152</v>
      </c>
      <c r="B7" s="7">
        <v>91</v>
      </c>
      <c r="C7" s="118">
        <v>1.4597369265319217E-2</v>
      </c>
      <c r="D7" s="7">
        <v>3579.2289999999998</v>
      </c>
      <c r="E7" s="118">
        <v>6.9337680133177322E-3</v>
      </c>
      <c r="F7" s="7">
        <v>114.47345738575214</v>
      </c>
      <c r="G7" s="7">
        <v>4545.8940000000002</v>
      </c>
      <c r="H7" s="118">
        <v>1.0804154733097312E-2</v>
      </c>
      <c r="I7" s="7">
        <v>104.57514264970975</v>
      </c>
      <c r="J7" s="7">
        <v>4719.1819999999998</v>
      </c>
      <c r="K7" s="118">
        <v>1.1697167583717494E-2</v>
      </c>
      <c r="L7" s="7">
        <v>104.77806401850451</v>
      </c>
      <c r="M7" s="8">
        <v>-176.43600000000001</v>
      </c>
    </row>
    <row r="8" spans="1:13" ht="18" customHeight="1" x14ac:dyDescent="0.25">
      <c r="A8" s="56" t="s">
        <v>153</v>
      </c>
      <c r="B8" s="7">
        <v>793</v>
      </c>
      <c r="C8" s="118">
        <v>0.1272056464549246</v>
      </c>
      <c r="D8" s="7">
        <v>108296.13</v>
      </c>
      <c r="E8" s="118">
        <v>0.20979385285493019</v>
      </c>
      <c r="F8" s="7">
        <v>98.733210378286984</v>
      </c>
      <c r="G8" s="7">
        <v>96654.138000000006</v>
      </c>
      <c r="H8" s="118">
        <v>0.22971636878161716</v>
      </c>
      <c r="I8" s="7">
        <v>98.600616718667894</v>
      </c>
      <c r="J8" s="7">
        <v>95966.462</v>
      </c>
      <c r="K8" s="118">
        <v>0.23786660239644428</v>
      </c>
      <c r="L8" s="7">
        <v>99.804578820589825</v>
      </c>
      <c r="M8" s="8">
        <v>488.94299999999998</v>
      </c>
    </row>
    <row r="9" spans="1:13" ht="18" customHeight="1" x14ac:dyDescent="0.25">
      <c r="A9" s="56" t="s">
        <v>154</v>
      </c>
      <c r="B9" s="7">
        <v>499</v>
      </c>
      <c r="C9" s="118">
        <v>8.0044914982354831E-2</v>
      </c>
      <c r="D9" s="7">
        <v>62905.245999999999</v>
      </c>
      <c r="E9" s="118">
        <v>0.12186154688193554</v>
      </c>
      <c r="F9" s="7">
        <v>111.48931884927238</v>
      </c>
      <c r="G9" s="7">
        <v>65835.282999999996</v>
      </c>
      <c r="H9" s="118">
        <v>0.15646968108566783</v>
      </c>
      <c r="I9" s="7">
        <v>108.0708351335486</v>
      </c>
      <c r="J9" s="7">
        <v>62887.190999999999</v>
      </c>
      <c r="K9" s="118">
        <v>0.15587489780988539</v>
      </c>
      <c r="L9" s="7">
        <v>106.71904001587842</v>
      </c>
      <c r="M9" s="8">
        <v>2768.9949999999999</v>
      </c>
    </row>
    <row r="10" spans="1:13" ht="18" customHeight="1" x14ac:dyDescent="0.25">
      <c r="A10" s="56" t="s">
        <v>155</v>
      </c>
      <c r="B10" s="7">
        <v>367</v>
      </c>
      <c r="C10" s="118">
        <v>5.8870709015078598E-2</v>
      </c>
      <c r="D10" s="7">
        <v>9590.9339999999993</v>
      </c>
      <c r="E10" s="118">
        <v>1.8579786704634293E-2</v>
      </c>
      <c r="F10" s="7">
        <v>98.687806369301939</v>
      </c>
      <c r="G10" s="7">
        <v>14260.212</v>
      </c>
      <c r="H10" s="118">
        <v>3.389202145381548E-2</v>
      </c>
      <c r="I10" s="7">
        <v>105.07467780648008</v>
      </c>
      <c r="J10" s="7">
        <v>14297.119000000001</v>
      </c>
      <c r="K10" s="118">
        <v>3.5437454395137014E-2</v>
      </c>
      <c r="L10" s="7">
        <v>105.08887753340956</v>
      </c>
      <c r="M10" s="8">
        <v>-57.03</v>
      </c>
    </row>
    <row r="11" spans="1:13" ht="18" customHeight="1" x14ac:dyDescent="0.25">
      <c r="A11" s="56" t="s">
        <v>156</v>
      </c>
      <c r="B11" s="7">
        <v>3281</v>
      </c>
      <c r="C11" s="118">
        <v>0.52630734680782809</v>
      </c>
      <c r="D11" s="7">
        <v>229882.47</v>
      </c>
      <c r="E11" s="118">
        <v>0.44533381834704439</v>
      </c>
      <c r="F11" s="7">
        <v>107.78309454486306</v>
      </c>
      <c r="G11" s="7">
        <v>133776.859</v>
      </c>
      <c r="H11" s="118">
        <v>0.31794535559864384</v>
      </c>
      <c r="I11" s="7">
        <v>103.20523183966495</v>
      </c>
      <c r="J11" s="7">
        <v>122399.048</v>
      </c>
      <c r="K11" s="118">
        <v>0.30338354751808289</v>
      </c>
      <c r="L11" s="7">
        <v>96.672746961121078</v>
      </c>
      <c r="M11" s="8">
        <v>11237.356</v>
      </c>
    </row>
    <row r="12" spans="1:13" ht="18" customHeight="1" thickBot="1" x14ac:dyDescent="0.3">
      <c r="A12" s="58" t="s">
        <v>157</v>
      </c>
      <c r="B12" s="105">
        <v>160</v>
      </c>
      <c r="C12" s="115">
        <v>2.5665704202759064E-2</v>
      </c>
      <c r="D12" s="59">
        <v>14696.130999999999</v>
      </c>
      <c r="E12" s="115">
        <v>2.8469696419906952E-2</v>
      </c>
      <c r="F12" s="59">
        <v>99.202398494966673</v>
      </c>
      <c r="G12" s="59">
        <v>11972.246999999999</v>
      </c>
      <c r="H12" s="115">
        <v>2.8454251042998379E-2</v>
      </c>
      <c r="I12" s="59">
        <v>100.34856409045567</v>
      </c>
      <c r="J12" s="59">
        <v>11703.816999999999</v>
      </c>
      <c r="K12" s="115">
        <v>2.9009584461493904E-2</v>
      </c>
      <c r="L12" s="59">
        <v>98.569722872752692</v>
      </c>
      <c r="M12" s="61">
        <v>186.191</v>
      </c>
    </row>
    <row r="13" spans="1:13" ht="21.95" customHeight="1" thickBot="1" x14ac:dyDescent="0.3">
      <c r="A13" s="55" t="s">
        <v>68</v>
      </c>
      <c r="B13" s="69">
        <v>6234</v>
      </c>
      <c r="C13" s="119">
        <v>1</v>
      </c>
      <c r="D13" s="69">
        <v>516202.58899999998</v>
      </c>
      <c r="E13" s="119">
        <v>1</v>
      </c>
      <c r="F13" s="70">
        <v>102.91787561168688</v>
      </c>
      <c r="G13" s="69">
        <v>420754.24800000002</v>
      </c>
      <c r="H13" s="119">
        <v>1</v>
      </c>
      <c r="I13" s="70">
        <v>101.65656439338346</v>
      </c>
      <c r="J13" s="69">
        <v>403446.55800000002</v>
      </c>
      <c r="K13" s="119">
        <v>1</v>
      </c>
      <c r="L13" s="70">
        <v>99.626311100353831</v>
      </c>
      <c r="M13" s="71">
        <v>16239.543</v>
      </c>
    </row>
    <row r="14" spans="1:13" ht="15.75" thickTop="1" x14ac:dyDescent="0.25"/>
    <row r="17" spans="2:13" x14ac:dyDescent="0.25">
      <c r="B17" s="45"/>
      <c r="C17" s="72"/>
      <c r="D17" s="45"/>
      <c r="E17" s="72"/>
      <c r="F17" s="45"/>
      <c r="G17" s="45"/>
      <c r="H17" s="72"/>
      <c r="I17" s="45"/>
      <c r="J17" s="45"/>
      <c r="K17" s="72"/>
      <c r="L17" s="45"/>
      <c r="M17" s="45"/>
    </row>
  </sheetData>
  <mergeCells count="5">
    <mergeCell ref="B2:C2"/>
    <mergeCell ref="D2:F2"/>
    <mergeCell ref="G2:I2"/>
    <mergeCell ref="J2:L2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/>
  <headerFooter>
    <oddHeader>&amp;C&amp;F-&amp;A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14"/>
  <sheetViews>
    <sheetView workbookViewId="0"/>
  </sheetViews>
  <sheetFormatPr defaultRowHeight="15" x14ac:dyDescent="0.25"/>
  <cols>
    <col min="1" max="1" width="43.7109375" style="2" customWidth="1"/>
    <col min="2" max="2" width="13.28515625" style="2" customWidth="1"/>
    <col min="3" max="5" width="9.140625" style="2"/>
    <col min="6" max="6" width="13.28515625" style="2" customWidth="1"/>
    <col min="7" max="9" width="9.140625" style="2"/>
    <col min="10" max="10" width="14.5703125" style="2" customWidth="1"/>
    <col min="11" max="16384" width="9.140625" style="2"/>
  </cols>
  <sheetData>
    <row r="1" spans="1:10" ht="15.75" thickBot="1" x14ac:dyDescent="0.3">
      <c r="A1" s="1" t="s">
        <v>169</v>
      </c>
    </row>
    <row r="2" spans="1:10" ht="30" customHeight="1" x14ac:dyDescent="0.25">
      <c r="A2" s="145" t="s">
        <v>79</v>
      </c>
      <c r="B2" s="139" t="s">
        <v>76</v>
      </c>
      <c r="C2" s="140"/>
      <c r="D2" s="140"/>
      <c r="E2" s="141"/>
      <c r="F2" s="142" t="s">
        <v>77</v>
      </c>
      <c r="G2" s="140"/>
      <c r="H2" s="140"/>
      <c r="I2" s="141"/>
      <c r="J2" s="50" t="s">
        <v>65</v>
      </c>
    </row>
    <row r="3" spans="1:10" ht="50.1" customHeight="1" x14ac:dyDescent="0.25">
      <c r="A3" s="144"/>
      <c r="B3" s="51" t="s">
        <v>78</v>
      </c>
      <c r="C3" s="52" t="s">
        <v>67</v>
      </c>
      <c r="D3" s="52" t="s">
        <v>185</v>
      </c>
      <c r="E3" s="53" t="s">
        <v>166</v>
      </c>
      <c r="F3" s="52" t="s">
        <v>78</v>
      </c>
      <c r="G3" s="52" t="s">
        <v>67</v>
      </c>
      <c r="H3" s="52" t="s">
        <v>185</v>
      </c>
      <c r="I3" s="53" t="s">
        <v>166</v>
      </c>
      <c r="J3" s="54" t="s">
        <v>67</v>
      </c>
    </row>
    <row r="4" spans="1:10" ht="18" customHeight="1" x14ac:dyDescent="0.25">
      <c r="A4" s="73" t="s">
        <v>149</v>
      </c>
      <c r="B4" s="7">
        <v>113</v>
      </c>
      <c r="C4" s="7">
        <v>439.14299999999997</v>
      </c>
      <c r="D4" s="118">
        <v>1.7038296796535748E-2</v>
      </c>
      <c r="E4" s="7">
        <v>79.059907535430341</v>
      </c>
      <c r="F4" s="7">
        <v>85</v>
      </c>
      <c r="G4" s="7">
        <v>471.72899999999998</v>
      </c>
      <c r="H4" s="118">
        <v>4.9476859217044589E-2</v>
      </c>
      <c r="I4" s="7">
        <v>84.743208115590022</v>
      </c>
      <c r="J4" s="8">
        <v>-32.585999999999999</v>
      </c>
    </row>
    <row r="5" spans="1:10" ht="18" customHeight="1" x14ac:dyDescent="0.25">
      <c r="A5" s="73" t="s">
        <v>150</v>
      </c>
      <c r="B5" s="7">
        <v>45</v>
      </c>
      <c r="C5" s="7">
        <v>289.74299999999999</v>
      </c>
      <c r="D5" s="118">
        <v>1.1241730435686456E-2</v>
      </c>
      <c r="E5" s="7">
        <v>83.293709771544044</v>
      </c>
      <c r="F5" s="7">
        <v>24</v>
      </c>
      <c r="G5" s="7">
        <v>54.64</v>
      </c>
      <c r="H5" s="118">
        <v>5.7308657886611094E-3</v>
      </c>
      <c r="I5" s="7">
        <v>75.052883162550472</v>
      </c>
      <c r="J5" s="8">
        <v>235.10300000000001</v>
      </c>
    </row>
    <row r="6" spans="1:10" ht="18" customHeight="1" x14ac:dyDescent="0.25">
      <c r="A6" s="73" t="s">
        <v>151</v>
      </c>
      <c r="B6" s="7">
        <v>316</v>
      </c>
      <c r="C6" s="7">
        <v>3478.0439999999999</v>
      </c>
      <c r="D6" s="118">
        <v>0.13494453046823102</v>
      </c>
      <c r="E6" s="7">
        <v>112.91826385982728</v>
      </c>
      <c r="F6" s="7">
        <v>287</v>
      </c>
      <c r="G6" s="7">
        <v>1889.037</v>
      </c>
      <c r="H6" s="118">
        <v>0.19812989598856179</v>
      </c>
      <c r="I6" s="7">
        <v>127.77793185084975</v>
      </c>
      <c r="J6" s="8">
        <v>1589.0070000000001</v>
      </c>
    </row>
    <row r="7" spans="1:10" ht="18" customHeight="1" x14ac:dyDescent="0.25">
      <c r="A7" s="73" t="s">
        <v>152</v>
      </c>
      <c r="B7" s="7">
        <v>34</v>
      </c>
      <c r="C7" s="7">
        <v>72.94</v>
      </c>
      <c r="D7" s="118">
        <v>2.829996990363771E-3</v>
      </c>
      <c r="E7" s="7">
        <v>65.777489200912626</v>
      </c>
      <c r="F7" s="7">
        <v>40</v>
      </c>
      <c r="G7" s="7">
        <v>249.376</v>
      </c>
      <c r="H7" s="118">
        <v>2.6155570770738521E-2</v>
      </c>
      <c r="I7" s="7">
        <v>92.487538571089488</v>
      </c>
      <c r="J7" s="8">
        <v>-176.43600000000001</v>
      </c>
    </row>
    <row r="8" spans="1:10" ht="18" customHeight="1" x14ac:dyDescent="0.25">
      <c r="A8" s="73" t="s">
        <v>153</v>
      </c>
      <c r="B8" s="7">
        <v>384</v>
      </c>
      <c r="C8" s="7">
        <v>2290.5070000000001</v>
      </c>
      <c r="D8" s="118">
        <v>8.8869316101002876E-2</v>
      </c>
      <c r="E8" s="7">
        <v>68.35983456403541</v>
      </c>
      <c r="F8" s="7">
        <v>313</v>
      </c>
      <c r="G8" s="7">
        <v>1801.5640000000001</v>
      </c>
      <c r="H8" s="118">
        <v>0.1889553714070912</v>
      </c>
      <c r="I8" s="7">
        <v>109.02869564796391</v>
      </c>
      <c r="J8" s="8">
        <v>488.94299999999998</v>
      </c>
    </row>
    <row r="9" spans="1:10" ht="18" customHeight="1" x14ac:dyDescent="0.25">
      <c r="A9" s="73" t="s">
        <v>154</v>
      </c>
      <c r="B9" s="7">
        <v>261</v>
      </c>
      <c r="C9" s="7">
        <v>3430.3159999999998</v>
      </c>
      <c r="D9" s="118">
        <v>0.13309273315048928</v>
      </c>
      <c r="E9" s="7">
        <v>133.19867139769613</v>
      </c>
      <c r="F9" s="7">
        <v>158</v>
      </c>
      <c r="G9" s="7">
        <v>661.32100000000003</v>
      </c>
      <c r="H9" s="118">
        <v>6.9362040523849811E-2</v>
      </c>
      <c r="I9" s="7">
        <v>94.129511148434659</v>
      </c>
      <c r="J9" s="8">
        <v>2768.9949999999999</v>
      </c>
    </row>
    <row r="10" spans="1:10" ht="18" customHeight="1" x14ac:dyDescent="0.25">
      <c r="A10" s="73" t="s">
        <v>155</v>
      </c>
      <c r="B10" s="7">
        <v>168</v>
      </c>
      <c r="C10" s="7">
        <v>425.95100000000002</v>
      </c>
      <c r="D10" s="118">
        <v>1.6526460762852187E-2</v>
      </c>
      <c r="E10" s="7">
        <v>102.66576040453998</v>
      </c>
      <c r="F10" s="7">
        <v>148</v>
      </c>
      <c r="G10" s="7">
        <v>482.98099999999999</v>
      </c>
      <c r="H10" s="118">
        <v>5.0657014814665648E-2</v>
      </c>
      <c r="I10" s="7">
        <v>104.92584297001784</v>
      </c>
      <c r="J10" s="8">
        <v>-57.03</v>
      </c>
    </row>
    <row r="11" spans="1:10" ht="18" customHeight="1" x14ac:dyDescent="0.25">
      <c r="A11" s="73" t="s">
        <v>156</v>
      </c>
      <c r="B11" s="7">
        <v>1690</v>
      </c>
      <c r="C11" s="7">
        <v>14897.73</v>
      </c>
      <c r="D11" s="118">
        <v>0.57801660355431939</v>
      </c>
      <c r="E11" s="7">
        <v>124.22534943494701</v>
      </c>
      <c r="F11" s="7">
        <v>1348</v>
      </c>
      <c r="G11" s="7">
        <v>3660.3739999999998</v>
      </c>
      <c r="H11" s="118">
        <v>0.38391493649898639</v>
      </c>
      <c r="I11" s="7">
        <v>39.518877674903635</v>
      </c>
      <c r="J11" s="8">
        <v>11237.356</v>
      </c>
    </row>
    <row r="12" spans="1:10" ht="18" customHeight="1" thickBot="1" x14ac:dyDescent="0.3">
      <c r="A12" s="74" t="s">
        <v>157</v>
      </c>
      <c r="B12" s="105">
        <v>62</v>
      </c>
      <c r="C12" s="59">
        <v>449.505</v>
      </c>
      <c r="D12" s="115">
        <v>1.7440331740519149E-2</v>
      </c>
      <c r="E12" s="59">
        <v>165.12927329233617</v>
      </c>
      <c r="F12" s="59">
        <v>69</v>
      </c>
      <c r="G12" s="59">
        <v>263.31400000000002</v>
      </c>
      <c r="H12" s="115">
        <v>2.7617444990401013E-2</v>
      </c>
      <c r="I12" s="59">
        <v>106.24225820378224</v>
      </c>
      <c r="J12" s="61">
        <v>186.191</v>
      </c>
    </row>
    <row r="13" spans="1:10" s="1" customFormat="1" ht="21.95" customHeight="1" thickBot="1" x14ac:dyDescent="0.3">
      <c r="A13" s="55" t="s">
        <v>68</v>
      </c>
      <c r="B13" s="69">
        <v>3073</v>
      </c>
      <c r="C13" s="69">
        <v>25773.879000000001</v>
      </c>
      <c r="D13" s="119">
        <v>1</v>
      </c>
      <c r="E13" s="70">
        <v>113.54154726480942</v>
      </c>
      <c r="F13" s="69">
        <v>2472</v>
      </c>
      <c r="G13" s="69">
        <v>9534.3359999999993</v>
      </c>
      <c r="H13" s="119">
        <v>1</v>
      </c>
      <c r="I13" s="70">
        <v>64.846635697719492</v>
      </c>
      <c r="J13" s="71">
        <v>16239.543</v>
      </c>
    </row>
    <row r="14" spans="1:10" ht="15.75" thickTop="1" x14ac:dyDescent="0.25"/>
  </sheetData>
  <mergeCells count="3">
    <mergeCell ref="B2:E2"/>
    <mergeCell ref="F2:I2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/>
  <headerFooter>
    <oddHeader>&amp;C&amp;F-&amp;A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M19"/>
  <sheetViews>
    <sheetView workbookViewId="0"/>
  </sheetViews>
  <sheetFormatPr defaultRowHeight="15" x14ac:dyDescent="0.25"/>
  <cols>
    <col min="1" max="1" width="28.140625" style="2" customWidth="1"/>
    <col min="2" max="12" width="9.140625" style="2"/>
    <col min="13" max="13" width="14.85546875" style="2" customWidth="1"/>
    <col min="14" max="16384" width="9.140625" style="2"/>
  </cols>
  <sheetData>
    <row r="1" spans="1:13" ht="15.75" thickBot="1" x14ac:dyDescent="0.3">
      <c r="A1" s="1" t="s">
        <v>170</v>
      </c>
    </row>
    <row r="2" spans="1:13" ht="30" customHeight="1" x14ac:dyDescent="0.25">
      <c r="A2" s="128" t="s">
        <v>80</v>
      </c>
      <c r="B2" s="137" t="s">
        <v>64</v>
      </c>
      <c r="C2" s="137"/>
      <c r="D2" s="138" t="s">
        <v>165</v>
      </c>
      <c r="E2" s="138"/>
      <c r="F2" s="137"/>
      <c r="G2" s="138" t="s">
        <v>10</v>
      </c>
      <c r="H2" s="138"/>
      <c r="I2" s="137"/>
      <c r="J2" s="138" t="s">
        <v>29</v>
      </c>
      <c r="K2" s="138"/>
      <c r="L2" s="137"/>
      <c r="M2" s="50" t="s">
        <v>65</v>
      </c>
    </row>
    <row r="3" spans="1:13" ht="50.1" customHeight="1" x14ac:dyDescent="0.25">
      <c r="A3" s="130"/>
      <c r="B3" s="52" t="s">
        <v>66</v>
      </c>
      <c r="C3" s="52" t="s">
        <v>185</v>
      </c>
      <c r="D3" s="52" t="s">
        <v>67</v>
      </c>
      <c r="E3" s="52" t="s">
        <v>185</v>
      </c>
      <c r="F3" s="53" t="s">
        <v>166</v>
      </c>
      <c r="G3" s="52" t="s">
        <v>67</v>
      </c>
      <c r="H3" s="52" t="s">
        <v>185</v>
      </c>
      <c r="I3" s="53" t="s">
        <v>166</v>
      </c>
      <c r="J3" s="52" t="s">
        <v>67</v>
      </c>
      <c r="K3" s="52" t="s">
        <v>185</v>
      </c>
      <c r="L3" s="53" t="s">
        <v>166</v>
      </c>
      <c r="M3" s="54" t="s">
        <v>67</v>
      </c>
    </row>
    <row r="4" spans="1:13" ht="18" customHeight="1" x14ac:dyDescent="0.25">
      <c r="A4" s="73" t="s">
        <v>171</v>
      </c>
      <c r="B4" s="7">
        <v>318</v>
      </c>
      <c r="C4" s="118">
        <v>5.1010587102983639E-2</v>
      </c>
      <c r="D4" s="7">
        <v>6240.1620000000003</v>
      </c>
      <c r="E4" s="118">
        <v>1.2088591055090582E-2</v>
      </c>
      <c r="F4" s="7">
        <v>93.52854712419925</v>
      </c>
      <c r="G4" s="7">
        <v>8498.7759999999998</v>
      </c>
      <c r="H4" s="118">
        <v>2.0198907177759497E-2</v>
      </c>
      <c r="I4" s="7">
        <v>95.239982168507595</v>
      </c>
      <c r="J4" s="7">
        <v>8512.1949999999997</v>
      </c>
      <c r="K4" s="118">
        <v>2.1098692828605069E-2</v>
      </c>
      <c r="L4" s="7">
        <v>94.725790586684411</v>
      </c>
      <c r="M4" s="8">
        <v>-27.198</v>
      </c>
    </row>
    <row r="5" spans="1:13" ht="18" customHeight="1" x14ac:dyDescent="0.25">
      <c r="A5" s="73" t="s">
        <v>172</v>
      </c>
      <c r="B5" s="7">
        <v>737</v>
      </c>
      <c r="C5" s="118">
        <v>0.11822264998395894</v>
      </c>
      <c r="D5" s="7">
        <v>39009.623</v>
      </c>
      <c r="E5" s="118">
        <v>7.5570374560829642E-2</v>
      </c>
      <c r="F5" s="7">
        <v>103.264527415819</v>
      </c>
      <c r="G5" s="7">
        <v>48566.98</v>
      </c>
      <c r="H5" s="118">
        <v>0.11542837708913636</v>
      </c>
      <c r="I5" s="7">
        <v>100.58714068047448</v>
      </c>
      <c r="J5" s="7">
        <v>47272.544000000002</v>
      </c>
      <c r="K5" s="118">
        <v>0.11717176181733592</v>
      </c>
      <c r="L5" s="7">
        <v>100.1655577429615</v>
      </c>
      <c r="M5" s="8">
        <v>1057.0740000000001</v>
      </c>
    </row>
    <row r="6" spans="1:13" ht="18" customHeight="1" x14ac:dyDescent="0.25">
      <c r="A6" s="73" t="s">
        <v>173</v>
      </c>
      <c r="B6" s="7">
        <v>133</v>
      </c>
      <c r="C6" s="118">
        <v>2.1334616618543471E-2</v>
      </c>
      <c r="D6" s="7">
        <v>5637.5379999999996</v>
      </c>
      <c r="E6" s="118">
        <v>1.0921173430999588E-2</v>
      </c>
      <c r="F6" s="7">
        <v>92.248510165921829</v>
      </c>
      <c r="G6" s="7">
        <v>3890.6750000000002</v>
      </c>
      <c r="H6" s="118">
        <v>9.2469060466859512E-3</v>
      </c>
      <c r="I6" s="7">
        <v>95.330521448341301</v>
      </c>
      <c r="J6" s="7">
        <v>3777.57</v>
      </c>
      <c r="K6" s="118">
        <v>9.3632475605356386E-3</v>
      </c>
      <c r="L6" s="7">
        <v>93.527983475007133</v>
      </c>
      <c r="M6" s="8">
        <v>91.043999999999997</v>
      </c>
    </row>
    <row r="7" spans="1:13" ht="18" customHeight="1" x14ac:dyDescent="0.25">
      <c r="A7" s="73" t="s">
        <v>174</v>
      </c>
      <c r="B7" s="7">
        <v>579</v>
      </c>
      <c r="C7" s="118">
        <v>9.2877767083734367E-2</v>
      </c>
      <c r="D7" s="7">
        <v>31585.638999999999</v>
      </c>
      <c r="E7" s="118">
        <v>6.1188455217143438E-2</v>
      </c>
      <c r="F7" s="7">
        <v>101.01449635034349</v>
      </c>
      <c r="G7" s="7">
        <v>24836.571</v>
      </c>
      <c r="H7" s="118">
        <v>5.9028687453679611E-2</v>
      </c>
      <c r="I7" s="7">
        <v>97.329957665028218</v>
      </c>
      <c r="J7" s="7">
        <v>24640.701000000001</v>
      </c>
      <c r="K7" s="118">
        <v>6.10755018512266E-2</v>
      </c>
      <c r="L7" s="7">
        <v>98.260656411959488</v>
      </c>
      <c r="M7" s="8">
        <v>146.941</v>
      </c>
    </row>
    <row r="8" spans="1:13" ht="18" customHeight="1" x14ac:dyDescent="0.25">
      <c r="A8" s="73" t="s">
        <v>175</v>
      </c>
      <c r="B8" s="7">
        <v>115</v>
      </c>
      <c r="C8" s="118">
        <v>1.8447224895733076E-2</v>
      </c>
      <c r="D8" s="7">
        <v>936.38599999999997</v>
      </c>
      <c r="E8" s="118">
        <v>1.8139893521533655E-3</v>
      </c>
      <c r="F8" s="7">
        <v>83.126726654214636</v>
      </c>
      <c r="G8" s="7">
        <v>753.03399999999999</v>
      </c>
      <c r="H8" s="118">
        <v>1.7897240576404115E-3</v>
      </c>
      <c r="I8" s="7">
        <v>85.668130050408806</v>
      </c>
      <c r="J8" s="7">
        <v>837.58799999999997</v>
      </c>
      <c r="K8" s="118">
        <v>2.0760816603620645E-3</v>
      </c>
      <c r="L8" s="7">
        <v>87.893577569607018</v>
      </c>
      <c r="M8" s="8">
        <v>-85.81</v>
      </c>
    </row>
    <row r="9" spans="1:13" ht="18" customHeight="1" x14ac:dyDescent="0.25">
      <c r="A9" s="73" t="s">
        <v>176</v>
      </c>
      <c r="B9" s="7">
        <v>164</v>
      </c>
      <c r="C9" s="118">
        <v>2.6307346807828039E-2</v>
      </c>
      <c r="D9" s="7">
        <v>2624.498</v>
      </c>
      <c r="E9" s="118">
        <v>5.0842402884577554E-3</v>
      </c>
      <c r="F9" s="7">
        <v>96.995305268425341</v>
      </c>
      <c r="G9" s="7">
        <v>2746.6460000000002</v>
      </c>
      <c r="H9" s="118">
        <v>6.5279103254591506E-3</v>
      </c>
      <c r="I9" s="7">
        <v>106.21760515912071</v>
      </c>
      <c r="J9" s="7">
        <v>2771.067</v>
      </c>
      <c r="K9" s="118">
        <v>6.8684859123274511E-3</v>
      </c>
      <c r="L9" s="7">
        <v>112.05389293956232</v>
      </c>
      <c r="M9" s="8">
        <v>-28.175999999999998</v>
      </c>
    </row>
    <row r="10" spans="1:13" ht="18" customHeight="1" x14ac:dyDescent="0.25">
      <c r="A10" s="73" t="s">
        <v>177</v>
      </c>
      <c r="B10" s="7">
        <v>326</v>
      </c>
      <c r="C10" s="118">
        <v>5.2293872313121589E-2</v>
      </c>
      <c r="D10" s="7">
        <v>6868.4570000000003</v>
      </c>
      <c r="E10" s="118">
        <v>1.3305739154283864E-2</v>
      </c>
      <c r="F10" s="7">
        <v>102.82718517183334</v>
      </c>
      <c r="G10" s="7">
        <v>5598.8379999999997</v>
      </c>
      <c r="H10" s="118">
        <v>1.3306670168188057E-2</v>
      </c>
      <c r="I10" s="7">
        <v>98.212908380790822</v>
      </c>
      <c r="J10" s="7">
        <v>5494.6549999999997</v>
      </c>
      <c r="K10" s="118">
        <v>1.3619288332111634E-2</v>
      </c>
      <c r="L10" s="7">
        <v>102.97493494555292</v>
      </c>
      <c r="M10" s="8">
        <v>95.052000000000007</v>
      </c>
    </row>
    <row r="11" spans="1:13" ht="18" customHeight="1" x14ac:dyDescent="0.25">
      <c r="A11" s="73" t="s">
        <v>178</v>
      </c>
      <c r="B11" s="7">
        <v>2468</v>
      </c>
      <c r="C11" s="118">
        <v>0.39589348732755852</v>
      </c>
      <c r="D11" s="7">
        <v>344559.88400000002</v>
      </c>
      <c r="E11" s="118">
        <v>0.66748964717028969</v>
      </c>
      <c r="F11" s="7">
        <v>102.0232403310962</v>
      </c>
      <c r="G11" s="7">
        <v>261861.503</v>
      </c>
      <c r="H11" s="118">
        <v>0.62236211338263181</v>
      </c>
      <c r="I11" s="7">
        <v>103.54115969577087</v>
      </c>
      <c r="J11" s="7">
        <v>247957.96900000001</v>
      </c>
      <c r="K11" s="118">
        <v>0.61459929223141374</v>
      </c>
      <c r="L11" s="7">
        <v>99.909260969704434</v>
      </c>
      <c r="M11" s="8">
        <v>13350.449000000001</v>
      </c>
    </row>
    <row r="12" spans="1:13" ht="18" customHeight="1" x14ac:dyDescent="0.25">
      <c r="A12" s="73" t="s">
        <v>179</v>
      </c>
      <c r="B12" s="7">
        <v>495</v>
      </c>
      <c r="C12" s="118">
        <v>7.9403272377285852E-2</v>
      </c>
      <c r="D12" s="7">
        <v>33792.421000000002</v>
      </c>
      <c r="E12" s="118">
        <v>6.5463486081043271E-2</v>
      </c>
      <c r="F12" s="7">
        <v>113.97721630846857</v>
      </c>
      <c r="G12" s="7">
        <v>20395.304</v>
      </c>
      <c r="H12" s="118">
        <v>4.8473198065013948E-2</v>
      </c>
      <c r="I12" s="7">
        <v>105.59775203107608</v>
      </c>
      <c r="J12" s="7">
        <v>19967.05</v>
      </c>
      <c r="K12" s="118">
        <v>4.9491189363424927E-2</v>
      </c>
      <c r="L12" s="7">
        <v>105.20688747991645</v>
      </c>
      <c r="M12" s="8">
        <v>356.79700000000003</v>
      </c>
    </row>
    <row r="13" spans="1:13" ht="18" customHeight="1" x14ac:dyDescent="0.25">
      <c r="A13" s="73" t="s">
        <v>180</v>
      </c>
      <c r="B13" s="7">
        <v>158</v>
      </c>
      <c r="C13" s="118">
        <v>2.5344882900224575E-2</v>
      </c>
      <c r="D13" s="7">
        <v>2204.4349999999999</v>
      </c>
      <c r="E13" s="118">
        <v>4.2704841993731263E-3</v>
      </c>
      <c r="F13" s="7">
        <v>103.01324374881131</v>
      </c>
      <c r="G13" s="7">
        <v>2766.2170000000001</v>
      </c>
      <c r="H13" s="118">
        <v>6.5744244131790679E-3</v>
      </c>
      <c r="I13" s="7">
        <v>105.47987097841873</v>
      </c>
      <c r="J13" s="7">
        <v>2736.3969999999999</v>
      </c>
      <c r="K13" s="118">
        <v>6.7825513583883393E-3</v>
      </c>
      <c r="L13" s="7">
        <v>106.90437197324027</v>
      </c>
      <c r="M13" s="8">
        <v>25.952999999999999</v>
      </c>
    </row>
    <row r="14" spans="1:13" ht="18" customHeight="1" x14ac:dyDescent="0.25">
      <c r="A14" s="73" t="s">
        <v>181</v>
      </c>
      <c r="B14" s="7">
        <v>321</v>
      </c>
      <c r="C14" s="118">
        <v>5.1491819056785369E-2</v>
      </c>
      <c r="D14" s="7">
        <v>25973.413</v>
      </c>
      <c r="E14" s="118">
        <v>5.031631679786093E-2</v>
      </c>
      <c r="F14" s="7">
        <v>101.49370743549062</v>
      </c>
      <c r="G14" s="7">
        <v>26534.760999999999</v>
      </c>
      <c r="H14" s="118">
        <v>6.3064748903022355E-2</v>
      </c>
      <c r="I14" s="7">
        <v>89.32609978974935</v>
      </c>
      <c r="J14" s="7">
        <v>25939.200000000001</v>
      </c>
      <c r="K14" s="118">
        <v>6.4294017350372337E-2</v>
      </c>
      <c r="L14" s="7">
        <v>91.702959509101817</v>
      </c>
      <c r="M14" s="8">
        <v>552.83399999999995</v>
      </c>
    </row>
    <row r="15" spans="1:13" ht="18" customHeight="1" thickBot="1" x14ac:dyDescent="0.3">
      <c r="A15" s="74" t="s">
        <v>182</v>
      </c>
      <c r="B15" s="105">
        <v>420</v>
      </c>
      <c r="C15" s="115">
        <v>6.7372473532242544E-2</v>
      </c>
      <c r="D15" s="59">
        <v>16770.133000000002</v>
      </c>
      <c r="E15" s="115">
        <v>3.2487502692474877E-2</v>
      </c>
      <c r="F15" s="59">
        <v>118.75828539606177</v>
      </c>
      <c r="G15" s="59">
        <v>14304.942999999999</v>
      </c>
      <c r="H15" s="115">
        <v>3.3998332917603721E-2</v>
      </c>
      <c r="I15" s="59">
        <v>106.92782974360613</v>
      </c>
      <c r="J15" s="59">
        <v>13539.621999999999</v>
      </c>
      <c r="K15" s="115">
        <v>3.35598897338963E-2</v>
      </c>
      <c r="L15" s="59">
        <v>105.00869797212771</v>
      </c>
      <c r="M15" s="61">
        <v>704.58299999999997</v>
      </c>
    </row>
    <row r="16" spans="1:13" ht="21.95" customHeight="1" thickBot="1" x14ac:dyDescent="0.3">
      <c r="A16" s="55" t="s">
        <v>68</v>
      </c>
      <c r="B16" s="69">
        <v>6234</v>
      </c>
      <c r="C16" s="119">
        <v>1</v>
      </c>
      <c r="D16" s="69">
        <v>516202.58899999998</v>
      </c>
      <c r="E16" s="119">
        <v>1</v>
      </c>
      <c r="F16" s="69">
        <v>102.91787561168688</v>
      </c>
      <c r="G16" s="69">
        <v>420754.24800000002</v>
      </c>
      <c r="H16" s="119">
        <v>1</v>
      </c>
      <c r="I16" s="69">
        <v>101.65656439338346</v>
      </c>
      <c r="J16" s="69">
        <v>403446.55800000002</v>
      </c>
      <c r="K16" s="119">
        <v>1</v>
      </c>
      <c r="L16" s="69">
        <v>99.626311100353831</v>
      </c>
      <c r="M16" s="71">
        <v>16239.543</v>
      </c>
    </row>
    <row r="17" spans="1:1" ht="15.75" thickTop="1" x14ac:dyDescent="0.25"/>
    <row r="18" spans="1:1" x14ac:dyDescent="0.25">
      <c r="A18" s="2" t="s">
        <v>81</v>
      </c>
    </row>
    <row r="19" spans="1:1" x14ac:dyDescent="0.25">
      <c r="A19" s="75" t="s">
        <v>82</v>
      </c>
    </row>
  </sheetData>
  <mergeCells count="5">
    <mergeCell ref="A2:A3"/>
    <mergeCell ref="B2:C2"/>
    <mergeCell ref="D2:F2"/>
    <mergeCell ref="G2:I2"/>
    <mergeCell ref="J2:L2"/>
  </mergeCells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/>
  <headerFooter>
    <oddHeader>&amp;C&amp;F-&amp;A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G62"/>
  <sheetViews>
    <sheetView tabSelected="1" workbookViewId="0"/>
  </sheetViews>
  <sheetFormatPr defaultRowHeight="15" x14ac:dyDescent="0.25"/>
  <cols>
    <col min="1" max="1" width="7.140625" style="2" customWidth="1"/>
    <col min="2" max="2" width="45.85546875" style="68" customWidth="1"/>
    <col min="3" max="4" width="10.140625" style="45" bestFit="1" customWidth="1"/>
    <col min="5" max="5" width="12.28515625" style="2" customWidth="1"/>
    <col min="6" max="7" width="10.140625" style="2" bestFit="1" customWidth="1"/>
    <col min="8" max="16384" width="9.140625" style="2"/>
  </cols>
  <sheetData>
    <row r="1" spans="1:7" ht="15.75" thickBot="1" x14ac:dyDescent="0.3">
      <c r="A1" s="1" t="s">
        <v>183</v>
      </c>
      <c r="E1" s="45"/>
    </row>
    <row r="2" spans="1:7" ht="15" customHeight="1" x14ac:dyDescent="0.25">
      <c r="A2" s="128" t="s">
        <v>83</v>
      </c>
      <c r="B2" s="137"/>
      <c r="C2" s="147" t="s">
        <v>1</v>
      </c>
      <c r="D2" s="148"/>
      <c r="E2" s="89" t="s">
        <v>7</v>
      </c>
      <c r="F2" s="149" t="s">
        <v>8</v>
      </c>
      <c r="G2" s="150"/>
    </row>
    <row r="3" spans="1:7" x14ac:dyDescent="0.25">
      <c r="A3" s="135"/>
      <c r="B3" s="146"/>
      <c r="C3" s="76">
        <v>42369</v>
      </c>
      <c r="D3" s="77">
        <v>42004</v>
      </c>
      <c r="E3" s="53" t="s">
        <v>184</v>
      </c>
      <c r="F3" s="76">
        <v>42369</v>
      </c>
      <c r="G3" s="120">
        <v>42004</v>
      </c>
    </row>
    <row r="4" spans="1:7" s="1" customFormat="1" ht="21.95" customHeight="1" thickBot="1" x14ac:dyDescent="0.3">
      <c r="A4" s="22"/>
      <c r="B4" s="23" t="s">
        <v>84</v>
      </c>
      <c r="C4" s="24">
        <v>516202.58899999998</v>
      </c>
      <c r="D4" s="24">
        <v>501567.47399999999</v>
      </c>
      <c r="E4" s="24">
        <v>102.91787561168688</v>
      </c>
      <c r="F4" s="25">
        <v>100</v>
      </c>
      <c r="G4" s="26">
        <v>100</v>
      </c>
    </row>
    <row r="5" spans="1:7" ht="15.75" thickTop="1" x14ac:dyDescent="0.25">
      <c r="A5" s="27" t="s">
        <v>11</v>
      </c>
      <c r="B5" s="28" t="s">
        <v>85</v>
      </c>
      <c r="C5" s="29">
        <v>290758.58100000001</v>
      </c>
      <c r="D5" s="29">
        <v>288660.41600000003</v>
      </c>
      <c r="E5" s="29">
        <v>100.7268627368707</v>
      </c>
      <c r="F5" s="30">
        <v>56.326447638177193</v>
      </c>
      <c r="G5" s="31">
        <v>57.551661733152983</v>
      </c>
    </row>
    <row r="6" spans="1:7" ht="33.75" customHeight="1" x14ac:dyDescent="0.25">
      <c r="A6" s="78" t="s">
        <v>9</v>
      </c>
      <c r="B6" s="33" t="s">
        <v>86</v>
      </c>
      <c r="C6" s="34">
        <v>5357.3919999999998</v>
      </c>
      <c r="D6" s="34">
        <v>6650.4269999999997</v>
      </c>
      <c r="E6" s="34">
        <v>80.557113099655112</v>
      </c>
      <c r="F6" s="35">
        <v>1.0378467900322754</v>
      </c>
      <c r="G6" s="36">
        <v>1.3259286825285643</v>
      </c>
    </row>
    <row r="7" spans="1:7" ht="30" x14ac:dyDescent="0.25">
      <c r="A7" s="32" t="s">
        <v>13</v>
      </c>
      <c r="B7" s="33" t="s">
        <v>87</v>
      </c>
      <c r="C7" s="34">
        <v>5330.4260000000004</v>
      </c>
      <c r="D7" s="34">
        <v>6634.77</v>
      </c>
      <c r="E7" s="34">
        <v>80.340780464130631</v>
      </c>
      <c r="F7" s="35">
        <v>1.0326228720251538</v>
      </c>
      <c r="G7" s="36">
        <v>1.3228070686258258</v>
      </c>
    </row>
    <row r="8" spans="1:7" x14ac:dyDescent="0.25">
      <c r="A8" s="32" t="s">
        <v>15</v>
      </c>
      <c r="B8" s="33" t="s">
        <v>88</v>
      </c>
      <c r="C8" s="34">
        <v>26.966000000000001</v>
      </c>
      <c r="D8" s="34">
        <v>15.657</v>
      </c>
      <c r="E8" s="34">
        <v>172.22967362840902</v>
      </c>
      <c r="F8" s="35">
        <v>5.2239180071218128E-3</v>
      </c>
      <c r="G8" s="36">
        <v>3.1216139027388369E-3</v>
      </c>
    </row>
    <row r="9" spans="1:7" x14ac:dyDescent="0.25">
      <c r="A9" s="78" t="s">
        <v>28</v>
      </c>
      <c r="B9" s="33" t="s">
        <v>89</v>
      </c>
      <c r="C9" s="34">
        <v>221229.13099999999</v>
      </c>
      <c r="D9" s="34">
        <v>220417.00599999999</v>
      </c>
      <c r="E9" s="34">
        <v>100.36844933825115</v>
      </c>
      <c r="F9" s="35">
        <v>42.857036309827571</v>
      </c>
      <c r="G9" s="36">
        <v>43.945633922824904</v>
      </c>
    </row>
    <row r="10" spans="1:7" x14ac:dyDescent="0.25">
      <c r="A10" s="32" t="s">
        <v>13</v>
      </c>
      <c r="B10" s="33" t="s">
        <v>90</v>
      </c>
      <c r="C10" s="34">
        <v>32278.686000000002</v>
      </c>
      <c r="D10" s="34">
        <v>32021.032999999999</v>
      </c>
      <c r="E10" s="34">
        <v>100.80463675234964</v>
      </c>
      <c r="F10" s="35">
        <v>6.2531042439231159</v>
      </c>
      <c r="G10" s="36">
        <v>6.3841924885264785</v>
      </c>
    </row>
    <row r="11" spans="1:7" x14ac:dyDescent="0.25">
      <c r="A11" s="32" t="s">
        <v>15</v>
      </c>
      <c r="B11" s="33" t="s">
        <v>91</v>
      </c>
      <c r="C11" s="34">
        <v>136539.111</v>
      </c>
      <c r="D11" s="34">
        <v>128103.47500000001</v>
      </c>
      <c r="E11" s="34">
        <v>106.58501730729786</v>
      </c>
      <c r="F11" s="35">
        <v>26.450683105736999</v>
      </c>
      <c r="G11" s="36">
        <v>25.540626464147476</v>
      </c>
    </row>
    <row r="12" spans="1:7" x14ac:dyDescent="0.25">
      <c r="A12" s="32" t="s">
        <v>17</v>
      </c>
      <c r="B12" s="33" t="s">
        <v>92</v>
      </c>
      <c r="C12" s="34">
        <v>31024.544999999998</v>
      </c>
      <c r="D12" s="34">
        <v>38448.620000000003</v>
      </c>
      <c r="E12" s="34">
        <v>80.690919466030238</v>
      </c>
      <c r="F12" s="35">
        <v>6.0101490502210559</v>
      </c>
      <c r="G12" s="36">
        <v>7.665692452776554</v>
      </c>
    </row>
    <row r="13" spans="1:7" x14ac:dyDescent="0.25">
      <c r="A13" s="32" t="s">
        <v>19</v>
      </c>
      <c r="B13" s="33" t="s">
        <v>93</v>
      </c>
      <c r="C13" s="34">
        <v>6426.6769999999997</v>
      </c>
      <c r="D13" s="34">
        <v>6491.893</v>
      </c>
      <c r="E13" s="34">
        <v>98.995423984960922</v>
      </c>
      <c r="F13" s="35">
        <v>1.2449912373453826</v>
      </c>
      <c r="G13" s="36">
        <v>1.2943209710604162</v>
      </c>
    </row>
    <row r="14" spans="1:7" x14ac:dyDescent="0.25">
      <c r="A14" s="32" t="s">
        <v>94</v>
      </c>
      <c r="B14" s="33" t="s">
        <v>95</v>
      </c>
      <c r="C14" s="34">
        <v>14196.303</v>
      </c>
      <c r="D14" s="34">
        <v>15031.156999999999</v>
      </c>
      <c r="E14" s="34">
        <v>94.445843390498823</v>
      </c>
      <c r="F14" s="35">
        <v>2.7501417665303496</v>
      </c>
      <c r="G14" s="36">
        <v>2.9968364734911019</v>
      </c>
    </row>
    <row r="15" spans="1:7" x14ac:dyDescent="0.25">
      <c r="A15" s="32" t="s">
        <v>96</v>
      </c>
      <c r="B15" s="33" t="s">
        <v>97</v>
      </c>
      <c r="C15" s="34">
        <v>763.80899999999997</v>
      </c>
      <c r="D15" s="34">
        <v>320.82799999999997</v>
      </c>
      <c r="E15" s="34">
        <v>238.07429526101217</v>
      </c>
      <c r="F15" s="35">
        <v>0.14796690607067065</v>
      </c>
      <c r="G15" s="36">
        <v>6.3965072822884037E-2</v>
      </c>
    </row>
    <row r="16" spans="1:7" x14ac:dyDescent="0.25">
      <c r="A16" s="78" t="s">
        <v>53</v>
      </c>
      <c r="B16" s="33" t="s">
        <v>98</v>
      </c>
      <c r="C16" s="34">
        <v>15008.29</v>
      </c>
      <c r="D16" s="34">
        <v>16449.441999999999</v>
      </c>
      <c r="E16" s="34">
        <v>91.238900383368644</v>
      </c>
      <c r="F16" s="35">
        <v>2.9074418299750144</v>
      </c>
      <c r="G16" s="36">
        <v>3.2796070025864559</v>
      </c>
    </row>
    <row r="17" spans="1:7" x14ac:dyDescent="0.25">
      <c r="A17" s="78" t="s">
        <v>55</v>
      </c>
      <c r="B17" s="33" t="s">
        <v>99</v>
      </c>
      <c r="C17" s="34">
        <v>44352.235999999997</v>
      </c>
      <c r="D17" s="34">
        <v>40439.949999999997</v>
      </c>
      <c r="E17" s="34">
        <v>109.67430968633739</v>
      </c>
      <c r="F17" s="35">
        <v>8.5920212228923951</v>
      </c>
      <c r="G17" s="36">
        <v>8.0627138114621832</v>
      </c>
    </row>
    <row r="18" spans="1:7" x14ac:dyDescent="0.25">
      <c r="A18" s="32" t="s">
        <v>13</v>
      </c>
      <c r="B18" s="33" t="s">
        <v>100</v>
      </c>
      <c r="C18" s="34">
        <v>28130.691999999999</v>
      </c>
      <c r="D18" s="34">
        <v>25839.496999999999</v>
      </c>
      <c r="E18" s="34">
        <v>108.86702632021048</v>
      </c>
      <c r="F18" s="35">
        <v>5.4495449266334459</v>
      </c>
      <c r="G18" s="36">
        <v>5.1517489349797829</v>
      </c>
    </row>
    <row r="19" spans="1:7" x14ac:dyDescent="0.25">
      <c r="A19" s="32" t="s">
        <v>15</v>
      </c>
      <c r="B19" s="33" t="s">
        <v>101</v>
      </c>
      <c r="C19" s="34">
        <v>6645.4059999999999</v>
      </c>
      <c r="D19" s="34">
        <v>5746.3490000000002</v>
      </c>
      <c r="E19" s="34">
        <v>115.64570825753881</v>
      </c>
      <c r="F19" s="35">
        <v>1.2873639422990186</v>
      </c>
      <c r="G19" s="36">
        <v>1.1456781585482156</v>
      </c>
    </row>
    <row r="20" spans="1:7" x14ac:dyDescent="0.25">
      <c r="A20" s="32" t="s">
        <v>17</v>
      </c>
      <c r="B20" s="33" t="s">
        <v>102</v>
      </c>
      <c r="C20" s="34">
        <v>9576.1380000000008</v>
      </c>
      <c r="D20" s="34">
        <v>8854.1039999999994</v>
      </c>
      <c r="E20" s="34">
        <v>108.15479465793491</v>
      </c>
      <c r="F20" s="35">
        <v>1.8551123539599299</v>
      </c>
      <c r="G20" s="36">
        <v>1.7652867179341856</v>
      </c>
    </row>
    <row r="21" spans="1:7" x14ac:dyDescent="0.25">
      <c r="A21" s="78" t="s">
        <v>57</v>
      </c>
      <c r="B21" s="33" t="s">
        <v>103</v>
      </c>
      <c r="C21" s="34">
        <v>4811.5320000000002</v>
      </c>
      <c r="D21" s="34">
        <v>4703.5910000000003</v>
      </c>
      <c r="E21" s="34">
        <v>102.29486364779589</v>
      </c>
      <c r="F21" s="35">
        <v>0.93210148544993077</v>
      </c>
      <c r="G21" s="36">
        <v>0.93777831375086351</v>
      </c>
    </row>
    <row r="22" spans="1:7" ht="17.25" customHeight="1" x14ac:dyDescent="0.25">
      <c r="A22" s="32" t="s">
        <v>13</v>
      </c>
      <c r="B22" s="33" t="s">
        <v>104</v>
      </c>
      <c r="C22" s="34">
        <v>2896.6109999999999</v>
      </c>
      <c r="D22" s="34">
        <v>2670.288</v>
      </c>
      <c r="E22" s="34">
        <v>108.47560263162626</v>
      </c>
      <c r="F22" s="35">
        <v>0.56113840994315511</v>
      </c>
      <c r="G22" s="36">
        <v>0.53238858945626133</v>
      </c>
    </row>
    <row r="23" spans="1:7" x14ac:dyDescent="0.25">
      <c r="A23" s="32" t="s">
        <v>15</v>
      </c>
      <c r="B23" s="33" t="s">
        <v>105</v>
      </c>
      <c r="C23" s="34">
        <v>1914.921</v>
      </c>
      <c r="D23" s="34">
        <v>2033.3030000000001</v>
      </c>
      <c r="E23" s="34">
        <v>94.177847571168684</v>
      </c>
      <c r="F23" s="35">
        <v>0.37096307550677549</v>
      </c>
      <c r="G23" s="36">
        <v>0.40538972429460207</v>
      </c>
    </row>
    <row r="24" spans="1:7" x14ac:dyDescent="0.25">
      <c r="A24" s="27" t="s">
        <v>21</v>
      </c>
      <c r="B24" s="28" t="s">
        <v>106</v>
      </c>
      <c r="C24" s="29">
        <v>217974.22200000001</v>
      </c>
      <c r="D24" s="29">
        <v>205586.22899999999</v>
      </c>
      <c r="E24" s="29">
        <v>106.0256920223971</v>
      </c>
      <c r="F24" s="30">
        <v>42.226487554482226</v>
      </c>
      <c r="G24" s="31">
        <v>40.988748205789754</v>
      </c>
    </row>
    <row r="25" spans="1:7" x14ac:dyDescent="0.25">
      <c r="A25" s="78" t="s">
        <v>9</v>
      </c>
      <c r="B25" s="33" t="s">
        <v>107</v>
      </c>
      <c r="C25" s="34">
        <v>278.536</v>
      </c>
      <c r="D25" s="34">
        <v>66.120999999999995</v>
      </c>
      <c r="E25" s="34">
        <v>421.25194718773162</v>
      </c>
      <c r="F25" s="35">
        <v>5.3958660017491701E-2</v>
      </c>
      <c r="G25" s="36">
        <v>1.3182872380596193E-2</v>
      </c>
    </row>
    <row r="26" spans="1:7" x14ac:dyDescent="0.25">
      <c r="A26" s="78" t="s">
        <v>28</v>
      </c>
      <c r="B26" s="33" t="s">
        <v>108</v>
      </c>
      <c r="C26" s="34">
        <v>4510.1949999999997</v>
      </c>
      <c r="D26" s="34">
        <v>4229.0370000000003</v>
      </c>
      <c r="E26" s="34">
        <v>106.64827477272011</v>
      </c>
      <c r="F26" s="35">
        <v>0.87372576118559531</v>
      </c>
      <c r="G26" s="36">
        <v>0.84316412431480769</v>
      </c>
    </row>
    <row r="27" spans="1:7" x14ac:dyDescent="0.25">
      <c r="A27" s="32" t="s">
        <v>13</v>
      </c>
      <c r="B27" s="33" t="s">
        <v>109</v>
      </c>
      <c r="C27" s="34">
        <v>841.37099999999998</v>
      </c>
      <c r="D27" s="34">
        <v>674.72699999999998</v>
      </c>
      <c r="E27" s="34">
        <v>124.6979889644256</v>
      </c>
      <c r="F27" s="35">
        <v>0.16299240219424779</v>
      </c>
      <c r="G27" s="36">
        <v>0.13452367527324946</v>
      </c>
    </row>
    <row r="28" spans="1:7" x14ac:dyDescent="0.25">
      <c r="A28" s="32" t="s">
        <v>15</v>
      </c>
      <c r="B28" s="33" t="s">
        <v>110</v>
      </c>
      <c r="C28" s="34">
        <v>1600.6130000000001</v>
      </c>
      <c r="D28" s="34">
        <v>1596.7470000000001</v>
      </c>
      <c r="E28" s="34">
        <v>100.24211725464333</v>
      </c>
      <c r="F28" s="35">
        <v>0.31007457810328803</v>
      </c>
      <c r="G28" s="36">
        <v>0.31835138496241489</v>
      </c>
    </row>
    <row r="29" spans="1:7" x14ac:dyDescent="0.25">
      <c r="A29" s="32" t="s">
        <v>17</v>
      </c>
      <c r="B29" s="33" t="s">
        <v>111</v>
      </c>
      <c r="C29" s="34">
        <v>420.94799999999998</v>
      </c>
      <c r="D29" s="34">
        <v>358.10300000000001</v>
      </c>
      <c r="E29" s="34">
        <v>117.54942013889857</v>
      </c>
      <c r="F29" s="35">
        <v>8.1547053224872532E-2</v>
      </c>
      <c r="G29" s="36">
        <v>7.1396774823560438E-2</v>
      </c>
    </row>
    <row r="30" spans="1:7" x14ac:dyDescent="0.25">
      <c r="A30" s="32" t="s">
        <v>19</v>
      </c>
      <c r="B30" s="33" t="s">
        <v>112</v>
      </c>
      <c r="C30" s="34">
        <v>1604.355</v>
      </c>
      <c r="D30" s="34">
        <v>1507.8240000000001</v>
      </c>
      <c r="E30" s="34">
        <v>106.40200713080571</v>
      </c>
      <c r="F30" s="35">
        <v>0.31079948729199425</v>
      </c>
      <c r="G30" s="36">
        <v>0.30062236451959407</v>
      </c>
    </row>
    <row r="31" spans="1:7" x14ac:dyDescent="0.25">
      <c r="A31" s="32" t="s">
        <v>94</v>
      </c>
      <c r="B31" s="33" t="s">
        <v>113</v>
      </c>
      <c r="C31" s="34">
        <v>42.908000000000001</v>
      </c>
      <c r="D31" s="34">
        <v>91.635999999999996</v>
      </c>
      <c r="E31" s="34">
        <v>46.824392160286351</v>
      </c>
      <c r="F31" s="35">
        <v>8.3122403711927157E-3</v>
      </c>
      <c r="G31" s="36">
        <v>1.8269924735988759E-2</v>
      </c>
    </row>
    <row r="32" spans="1:7" x14ac:dyDescent="0.25">
      <c r="A32" s="78" t="s">
        <v>114</v>
      </c>
      <c r="B32" s="33" t="s">
        <v>115</v>
      </c>
      <c r="C32" s="34">
        <v>66448.849000000002</v>
      </c>
      <c r="D32" s="34">
        <v>65954.83</v>
      </c>
      <c r="E32" s="34">
        <v>100.74902626540012</v>
      </c>
      <c r="F32" s="35">
        <v>12.872629935608479</v>
      </c>
      <c r="G32" s="36">
        <v>13.149742241858373</v>
      </c>
    </row>
    <row r="33" spans="1:7" ht="30" x14ac:dyDescent="0.25">
      <c r="A33" s="32" t="s">
        <v>13</v>
      </c>
      <c r="B33" s="33" t="s">
        <v>116</v>
      </c>
      <c r="C33" s="34">
        <v>40051.385000000002</v>
      </c>
      <c r="D33" s="34">
        <v>37569.858999999997</v>
      </c>
      <c r="E33" s="34">
        <v>106.60509798559532</v>
      </c>
      <c r="F33" s="35">
        <v>7.7588500820169273</v>
      </c>
      <c r="G33" s="36">
        <v>7.4904895049075684</v>
      </c>
    </row>
    <row r="34" spans="1:7" x14ac:dyDescent="0.25">
      <c r="A34" s="32" t="s">
        <v>15</v>
      </c>
      <c r="B34" s="33" t="s">
        <v>117</v>
      </c>
      <c r="C34" s="34">
        <v>26397.464</v>
      </c>
      <c r="D34" s="34">
        <v>28384.971000000001</v>
      </c>
      <c r="E34" s="34">
        <v>92.998030542289428</v>
      </c>
      <c r="F34" s="35">
        <v>5.1137798535915522</v>
      </c>
      <c r="G34" s="36">
        <v>5.6592527369508021</v>
      </c>
    </row>
    <row r="35" spans="1:7" x14ac:dyDescent="0.25">
      <c r="A35" s="78" t="s">
        <v>118</v>
      </c>
      <c r="B35" s="33" t="s">
        <v>119</v>
      </c>
      <c r="C35" s="34">
        <v>54836.169000000002</v>
      </c>
      <c r="D35" s="34">
        <v>58545.131000000001</v>
      </c>
      <c r="E35" s="34">
        <v>93.664781448691272</v>
      </c>
      <c r="F35" s="35">
        <v>10.622993795174477</v>
      </c>
      <c r="G35" s="36">
        <v>11.672433727231683</v>
      </c>
    </row>
    <row r="36" spans="1:7" x14ac:dyDescent="0.25">
      <c r="A36" s="32" t="s">
        <v>13</v>
      </c>
      <c r="B36" s="33" t="s">
        <v>120</v>
      </c>
      <c r="C36" s="34">
        <v>7069.6540000000005</v>
      </c>
      <c r="D36" s="34">
        <v>3512.9259999999999</v>
      </c>
      <c r="E36" s="34">
        <v>201.24688080534577</v>
      </c>
      <c r="F36" s="35">
        <v>1.3695502794155883</v>
      </c>
      <c r="G36" s="36">
        <v>0.70038951528982119</v>
      </c>
    </row>
    <row r="37" spans="1:7" x14ac:dyDescent="0.25">
      <c r="A37" s="32" t="s">
        <v>15</v>
      </c>
      <c r="B37" s="33" t="s">
        <v>121</v>
      </c>
      <c r="C37" s="34">
        <v>11595.227999999999</v>
      </c>
      <c r="D37" s="34">
        <v>10890.66</v>
      </c>
      <c r="E37" s="34">
        <v>106.46947016985196</v>
      </c>
      <c r="F37" s="35">
        <v>2.246255297258883</v>
      </c>
      <c r="G37" s="36">
        <v>2.1713250090056677</v>
      </c>
    </row>
    <row r="38" spans="1:7" x14ac:dyDescent="0.25">
      <c r="A38" s="32" t="s">
        <v>17</v>
      </c>
      <c r="B38" s="33" t="s">
        <v>122</v>
      </c>
      <c r="C38" s="34">
        <v>36171.286999999997</v>
      </c>
      <c r="D38" s="34">
        <v>44141.544999999998</v>
      </c>
      <c r="E38" s="34">
        <v>81.943862635528504</v>
      </c>
      <c r="F38" s="35">
        <v>7.007188218500005</v>
      </c>
      <c r="G38" s="36">
        <v>8.8007192029361949</v>
      </c>
    </row>
    <row r="39" spans="1:7" x14ac:dyDescent="0.25">
      <c r="A39" s="78" t="s">
        <v>57</v>
      </c>
      <c r="B39" s="33" t="s">
        <v>123</v>
      </c>
      <c r="C39" s="34">
        <v>91900.472999999998</v>
      </c>
      <c r="D39" s="34">
        <v>76791.11</v>
      </c>
      <c r="E39" s="34">
        <v>119.67592733065064</v>
      </c>
      <c r="F39" s="35">
        <v>17.803179402496177</v>
      </c>
      <c r="G39" s="36">
        <v>15.3102252400043</v>
      </c>
    </row>
    <row r="40" spans="1:7" ht="30.75" thickBot="1" x14ac:dyDescent="0.3">
      <c r="A40" s="79" t="s">
        <v>24</v>
      </c>
      <c r="B40" s="80" t="s">
        <v>124</v>
      </c>
      <c r="C40" s="81">
        <v>7469.7860000000001</v>
      </c>
      <c r="D40" s="81">
        <v>7320.8289999999997</v>
      </c>
      <c r="E40" s="81">
        <v>102.03470126129159</v>
      </c>
      <c r="F40" s="82">
        <v>1.4470648073405925</v>
      </c>
      <c r="G40" s="83">
        <v>1.4595900610572687</v>
      </c>
    </row>
    <row r="41" spans="1:7" s="1" customFormat="1" ht="21.95" customHeight="1" thickBot="1" x14ac:dyDescent="0.3">
      <c r="A41" s="84"/>
      <c r="B41" s="85" t="s">
        <v>125</v>
      </c>
      <c r="C41" s="86">
        <v>516202.58899999998</v>
      </c>
      <c r="D41" s="86">
        <v>501567.47399999999</v>
      </c>
      <c r="E41" s="86">
        <v>102.91787561168688</v>
      </c>
      <c r="F41" s="87">
        <v>100</v>
      </c>
      <c r="G41" s="88">
        <v>100</v>
      </c>
    </row>
    <row r="42" spans="1:7" ht="15.75" thickTop="1" x14ac:dyDescent="0.25">
      <c r="A42" s="27" t="s">
        <v>11</v>
      </c>
      <c r="B42" s="28" t="s">
        <v>126</v>
      </c>
      <c r="C42" s="29">
        <v>44849.438999999998</v>
      </c>
      <c r="D42" s="29">
        <v>38911.699999999997</v>
      </c>
      <c r="E42" s="29">
        <v>115.25952091530311</v>
      </c>
      <c r="F42" s="30">
        <v>8.6883405770752535</v>
      </c>
      <c r="G42" s="31">
        <v>7.7580190138086982</v>
      </c>
    </row>
    <row r="43" spans="1:7" x14ac:dyDescent="0.25">
      <c r="A43" s="32" t="s">
        <v>13</v>
      </c>
      <c r="B43" s="33" t="s">
        <v>127</v>
      </c>
      <c r="C43" s="34">
        <v>40126.241000000002</v>
      </c>
      <c r="D43" s="34">
        <v>34201.694000000003</v>
      </c>
      <c r="E43" s="34">
        <v>117.32237882720078</v>
      </c>
      <c r="F43" s="35">
        <v>7.7733513653493143</v>
      </c>
      <c r="G43" s="36">
        <v>6.8189617096263309</v>
      </c>
    </row>
    <row r="44" spans="1:7" x14ac:dyDescent="0.25">
      <c r="A44" s="32" t="s">
        <v>15</v>
      </c>
      <c r="B44" s="33" t="s">
        <v>128</v>
      </c>
      <c r="C44" s="34">
        <v>4723.1980000000003</v>
      </c>
      <c r="D44" s="34">
        <v>4710.0060000000003</v>
      </c>
      <c r="E44" s="34">
        <v>100.2800845688944</v>
      </c>
      <c r="F44" s="35">
        <v>0.91498921172594139</v>
      </c>
      <c r="G44" s="36">
        <v>0.9390573041823681</v>
      </c>
    </row>
    <row r="45" spans="1:7" x14ac:dyDescent="0.25">
      <c r="A45" s="27" t="s">
        <v>21</v>
      </c>
      <c r="B45" s="28" t="s">
        <v>129</v>
      </c>
      <c r="C45" s="29">
        <v>201959.864</v>
      </c>
      <c r="D45" s="29">
        <v>189923.641</v>
      </c>
      <c r="E45" s="29">
        <v>106.33740114533714</v>
      </c>
      <c r="F45" s="30">
        <v>39.12414782561271</v>
      </c>
      <c r="G45" s="31">
        <v>37.866020195719472</v>
      </c>
    </row>
    <row r="46" spans="1:7" x14ac:dyDescent="0.25">
      <c r="A46" s="32" t="s">
        <v>13</v>
      </c>
      <c r="B46" s="33" t="s">
        <v>130</v>
      </c>
      <c r="C46" s="34">
        <v>214310.68299999999</v>
      </c>
      <c r="D46" s="34">
        <v>205544.552</v>
      </c>
      <c r="E46" s="34">
        <v>104.26483257021573</v>
      </c>
      <c r="F46" s="35">
        <v>41.516778018329539</v>
      </c>
      <c r="G46" s="36">
        <v>40.980438855171855</v>
      </c>
    </row>
    <row r="47" spans="1:7" x14ac:dyDescent="0.25">
      <c r="A47" s="32" t="s">
        <v>15</v>
      </c>
      <c r="B47" s="33" t="s">
        <v>131</v>
      </c>
      <c r="C47" s="34">
        <v>22322.311000000002</v>
      </c>
      <c r="D47" s="34">
        <v>25046.885999999999</v>
      </c>
      <c r="E47" s="34">
        <v>89.122100847187156</v>
      </c>
      <c r="F47" s="35">
        <v>4.3243314690155499</v>
      </c>
      <c r="G47" s="36">
        <v>4.9937221407622614</v>
      </c>
    </row>
    <row r="48" spans="1:7" x14ac:dyDescent="0.25">
      <c r="A48" s="32" t="s">
        <v>17</v>
      </c>
      <c r="B48" s="33" t="s">
        <v>128</v>
      </c>
      <c r="C48" s="34">
        <v>9971.4920000000002</v>
      </c>
      <c r="D48" s="34">
        <v>9425.9750000000004</v>
      </c>
      <c r="E48" s="34">
        <v>105.78738008534927</v>
      </c>
      <c r="F48" s="35">
        <v>1.9317012762987129</v>
      </c>
      <c r="G48" s="36">
        <v>1.8793034813098748</v>
      </c>
    </row>
    <row r="49" spans="1:7" ht="30" x14ac:dyDescent="0.25">
      <c r="A49" s="27" t="s">
        <v>24</v>
      </c>
      <c r="B49" s="28" t="s">
        <v>132</v>
      </c>
      <c r="C49" s="29">
        <v>85649.86</v>
      </c>
      <c r="D49" s="29">
        <v>99270.591</v>
      </c>
      <c r="E49" s="29">
        <v>86.279188163592181</v>
      </c>
      <c r="F49" s="30">
        <v>16.592295704274353</v>
      </c>
      <c r="G49" s="31">
        <v>19.792071086332047</v>
      </c>
    </row>
    <row r="50" spans="1:7" x14ac:dyDescent="0.25">
      <c r="A50" s="32" t="s">
        <v>13</v>
      </c>
      <c r="B50" s="33" t="s">
        <v>133</v>
      </c>
      <c r="C50" s="34">
        <v>7807.2139999999999</v>
      </c>
      <c r="D50" s="34">
        <v>8029.2250000000004</v>
      </c>
      <c r="E50" s="34">
        <v>97.234963523876829</v>
      </c>
      <c r="F50" s="35">
        <v>1.5124321664337876</v>
      </c>
      <c r="G50" s="36">
        <v>1.600826492189962</v>
      </c>
    </row>
    <row r="51" spans="1:7" x14ac:dyDescent="0.25">
      <c r="A51" s="32" t="s">
        <v>15</v>
      </c>
      <c r="B51" s="33" t="s">
        <v>134</v>
      </c>
      <c r="C51" s="34">
        <v>77842.645999999993</v>
      </c>
      <c r="D51" s="34">
        <v>91241.365999999995</v>
      </c>
      <c r="E51" s="34">
        <v>85.315081757982441</v>
      </c>
      <c r="F51" s="35">
        <v>15.079863537840566</v>
      </c>
      <c r="G51" s="36">
        <v>18.191244594142084</v>
      </c>
    </row>
    <row r="52" spans="1:7" x14ac:dyDescent="0.25">
      <c r="A52" s="27" t="s">
        <v>26</v>
      </c>
      <c r="B52" s="28" t="s">
        <v>135</v>
      </c>
      <c r="C52" s="29">
        <v>78777.762000000002</v>
      </c>
      <c r="D52" s="29">
        <v>78187.554999999993</v>
      </c>
      <c r="E52" s="29">
        <v>100.75486054014608</v>
      </c>
      <c r="F52" s="30">
        <v>15.261016445618797</v>
      </c>
      <c r="G52" s="31">
        <v>15.588641419758408</v>
      </c>
    </row>
    <row r="53" spans="1:7" x14ac:dyDescent="0.25">
      <c r="A53" s="32" t="s">
        <v>13</v>
      </c>
      <c r="B53" s="33" t="s">
        <v>136</v>
      </c>
      <c r="C53" s="34">
        <v>5831.1930000000002</v>
      </c>
      <c r="D53" s="34">
        <v>5304.6850000000004</v>
      </c>
      <c r="E53" s="34">
        <v>109.92533958189787</v>
      </c>
      <c r="F53" s="35">
        <v>1.1296326528110459</v>
      </c>
      <c r="G53" s="36">
        <v>1.0576214118701008</v>
      </c>
    </row>
    <row r="54" spans="1:7" x14ac:dyDescent="0.25">
      <c r="A54" s="32" t="s">
        <v>15</v>
      </c>
      <c r="B54" s="33" t="s">
        <v>137</v>
      </c>
      <c r="C54" s="34">
        <v>30591.962</v>
      </c>
      <c r="D54" s="34">
        <v>31816.346000000001</v>
      </c>
      <c r="E54" s="34">
        <v>96.151713964890874</v>
      </c>
      <c r="F54" s="35">
        <v>5.926348036971973</v>
      </c>
      <c r="G54" s="36">
        <v>6.3433830240754414</v>
      </c>
    </row>
    <row r="55" spans="1:7" x14ac:dyDescent="0.25">
      <c r="A55" s="32" t="s">
        <v>17</v>
      </c>
      <c r="B55" s="33" t="s">
        <v>138</v>
      </c>
      <c r="C55" s="34">
        <v>14280.215</v>
      </c>
      <c r="D55" s="34">
        <v>13625.04</v>
      </c>
      <c r="E55" s="34">
        <v>104.8086097361916</v>
      </c>
      <c r="F55" s="35">
        <v>2.7663973998394651</v>
      </c>
      <c r="G55" s="36">
        <v>2.7164919390287259</v>
      </c>
    </row>
    <row r="56" spans="1:7" x14ac:dyDescent="0.25">
      <c r="A56" s="32" t="s">
        <v>19</v>
      </c>
      <c r="B56" s="33" t="s">
        <v>139</v>
      </c>
      <c r="C56" s="34">
        <v>28074.392</v>
      </c>
      <c r="D56" s="34">
        <v>27441.484</v>
      </c>
      <c r="E56" s="34">
        <v>102.3063913015783</v>
      </c>
      <c r="F56" s="35">
        <v>5.4386383559963125</v>
      </c>
      <c r="G56" s="36">
        <v>5.4711450447841443</v>
      </c>
    </row>
    <row r="57" spans="1:7" x14ac:dyDescent="0.25">
      <c r="A57" s="27" t="s">
        <v>140</v>
      </c>
      <c r="B57" s="28" t="s">
        <v>141</v>
      </c>
      <c r="C57" s="29">
        <v>67140.928</v>
      </c>
      <c r="D57" s="29">
        <v>58223.925999999999</v>
      </c>
      <c r="E57" s="29">
        <v>115.31501328165332</v>
      </c>
      <c r="F57" s="30">
        <v>13.006701134542354</v>
      </c>
      <c r="G57" s="31">
        <v>11.60839349004517</v>
      </c>
    </row>
    <row r="58" spans="1:7" x14ac:dyDescent="0.25">
      <c r="A58" s="32" t="s">
        <v>13</v>
      </c>
      <c r="B58" s="33" t="s">
        <v>142</v>
      </c>
      <c r="C58" s="34">
        <v>25163.234</v>
      </c>
      <c r="D58" s="34">
        <v>21533.594000000001</v>
      </c>
      <c r="E58" s="34">
        <v>116.85570926989708</v>
      </c>
      <c r="F58" s="35">
        <v>4.8746818664251217</v>
      </c>
      <c r="G58" s="36">
        <v>4.2932596542334807</v>
      </c>
    </row>
    <row r="59" spans="1:7" x14ac:dyDescent="0.25">
      <c r="A59" s="32" t="s">
        <v>15</v>
      </c>
      <c r="B59" s="33" t="s">
        <v>143</v>
      </c>
      <c r="C59" s="34">
        <v>21261.768</v>
      </c>
      <c r="D59" s="34">
        <v>16434.445</v>
      </c>
      <c r="E59" s="34">
        <v>129.37320365853549</v>
      </c>
      <c r="F59" s="35">
        <v>4.1188805428482658</v>
      </c>
      <c r="G59" s="36">
        <v>3.2766169761638091</v>
      </c>
    </row>
    <row r="60" spans="1:7" x14ac:dyDescent="0.25">
      <c r="A60" s="32" t="s">
        <v>17</v>
      </c>
      <c r="B60" s="33" t="s">
        <v>144</v>
      </c>
      <c r="C60" s="34">
        <v>5544.7110000000002</v>
      </c>
      <c r="D60" s="34">
        <v>6358.3519999999999</v>
      </c>
      <c r="E60" s="34">
        <v>87.203586715551467</v>
      </c>
      <c r="F60" s="35">
        <v>1.0741346746713045</v>
      </c>
      <c r="G60" s="36">
        <v>1.2676962382134054</v>
      </c>
    </row>
    <row r="61" spans="1:7" x14ac:dyDescent="0.25">
      <c r="A61" s="32" t="s">
        <v>19</v>
      </c>
      <c r="B61" s="33" t="s">
        <v>145</v>
      </c>
      <c r="C61" s="34">
        <v>15171.215</v>
      </c>
      <c r="D61" s="34">
        <v>13897.535</v>
      </c>
      <c r="E61" s="34">
        <v>109.16479073447198</v>
      </c>
      <c r="F61" s="35">
        <v>2.9390040505976618</v>
      </c>
      <c r="G61" s="36">
        <v>2.7708206214344755</v>
      </c>
    </row>
    <row r="62" spans="1:7" ht="30.75" thickBot="1" x14ac:dyDescent="0.3">
      <c r="A62" s="79" t="s">
        <v>30</v>
      </c>
      <c r="B62" s="80" t="s">
        <v>146</v>
      </c>
      <c r="C62" s="81">
        <v>37824.735999999997</v>
      </c>
      <c r="D62" s="81">
        <v>37050.061000000002</v>
      </c>
      <c r="E62" s="81">
        <v>102.09088724577266</v>
      </c>
      <c r="F62" s="82">
        <v>7.3274983128765365</v>
      </c>
      <c r="G62" s="83">
        <v>7.3868547943362062</v>
      </c>
    </row>
  </sheetData>
  <mergeCells count="3">
    <mergeCell ref="A2:B3"/>
    <mergeCell ref="C2:D2"/>
    <mergeCell ref="F2:G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/>
  <headerFooter>
    <oddHeader>&amp;C&amp;F-&amp;A</oddHeader>
    <oddFooter>&amp;CPage &amp;P of &amp;N</oddFoot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33E8F5-425E-4DDC-AFD7-053138CFA485}"/>
</file>

<file path=customXml/itemProps2.xml><?xml version="1.0" encoding="utf-8"?>
<ds:datastoreItem xmlns:ds="http://schemas.openxmlformats.org/officeDocument/2006/customXml" ds:itemID="{D5BB671C-952D-41D3-AF95-A9A205C2ABFB}"/>
</file>

<file path=customXml/itemProps3.xml><?xml version="1.0" encoding="utf-8"?>
<ds:datastoreItem xmlns:ds="http://schemas.openxmlformats.org/officeDocument/2006/customXml" ds:itemID="{F73DA77C-5F88-4DAC-8E66-A6BA86E5DB1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</vt:i4>
      </vt:variant>
    </vt:vector>
  </HeadingPairs>
  <TitlesOfParts>
    <vt:vector size="9" baseType="lpstr">
      <vt:lpstr>t1</vt:lpstr>
      <vt:lpstr>t2</vt:lpstr>
      <vt:lpstr>t3</vt:lpstr>
      <vt:lpstr>t4</vt:lpstr>
      <vt:lpstr>t5</vt:lpstr>
      <vt:lpstr>t6</vt:lpstr>
      <vt:lpstr>t7</vt:lpstr>
      <vt:lpstr>t8</vt:lpstr>
      <vt:lpstr>'t8'!Tiskanje_naslovov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2017-10-25T08:16:53Z</dcterms:created>
  <dcterms:modified xsi:type="dcterms:W3CDTF">2017-10-30T12:55:02Z</dcterms:modified>
</cp:coreProperties>
</file>